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<sst xmlns="http://schemas.openxmlformats.org/spreadsheetml/2006/main" count="300" uniqueCount="246">
  <si>
    <t>Код</t>
  </si>
  <si>
    <t>Показник</t>
  </si>
  <si>
    <t>Інші субвенції</t>
  </si>
  <si>
    <t xml:space="preserve"> </t>
  </si>
  <si>
    <t xml:space="preserve">Фактичне виконання </t>
  </si>
  <si>
    <t>% виконання</t>
  </si>
  <si>
    <t>ДОХОДИ: загальний фонд</t>
  </si>
  <si>
    <t>Податкові надходження</t>
  </si>
  <si>
    <t>Збір за спеціальне використання лісових ресурсів місцевого значення</t>
  </si>
  <si>
    <t>Платежі за користування надрами</t>
  </si>
  <si>
    <t>Плата за землю</t>
  </si>
  <si>
    <t>Місцеві податки і збори</t>
  </si>
  <si>
    <t>Фіксований сільськогосподарський податок</t>
  </si>
  <si>
    <t>Єдиний податок</t>
  </si>
  <si>
    <t>Разом</t>
  </si>
  <si>
    <t>Неподаткові надходження</t>
  </si>
  <si>
    <t>Плата за оренду цілісних майнових компексів</t>
  </si>
  <si>
    <t>Інші надходження</t>
  </si>
  <si>
    <t>Державне  мито</t>
  </si>
  <si>
    <t>Всього загальний фонд</t>
  </si>
  <si>
    <t>Кошти, що надходять до районних та міських бюджетів з міських, селищних, сільських та районних у містах бюджетів</t>
  </si>
  <si>
    <t>Дотації</t>
  </si>
  <si>
    <t>Дотації вирівнювання, що одержується з державного бюджету</t>
  </si>
  <si>
    <t>Дотації вирівнювання, що одержуються з районних та міських бюджетів</t>
  </si>
  <si>
    <t>Додаткова дотація з державного бюджету на вирівнювання фінансової забезпеченості місцевих бюджетів</t>
  </si>
  <si>
    <t>Всього доходів з дотацією</t>
  </si>
  <si>
    <t>Субвенції</t>
  </si>
  <si>
    <t>Субвенція з держ.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</si>
  <si>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</si>
  <si>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</si>
  <si>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</si>
  <si>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</si>
  <si>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</si>
  <si>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</si>
  <si>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Податок з власників транспортних засобів та інших самохідних машин і механізмів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</si>
  <si>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</si>
  <si>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</si>
  <si>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</si>
  <si>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</si>
  <si>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</si>
  <si>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</si>
  <si>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</si>
  <si>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</si>
  <si>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</si>
  <si>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</si>
  <si>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</si>
  <si>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</si>
  <si>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</si>
  <si>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Місцеві податки і збори нараховані до 1 січня 2011 року</t>
  </si>
  <si>
    <t>плата за розміщення тимчасово вільних коштів місцевих бюджетів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</si>
  <si>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</si>
  <si>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 - підприємців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</si>
  <si>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</si>
  <si>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</si>
  <si>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</si>
  <si>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</si>
  <si>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</si>
  <si>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</si>
  <si>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</si>
  <si>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</si>
  <si>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</si>
  <si>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</si>
  <si>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</si>
  <si>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</si>
  <si>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</si>
  <si>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</si>
  <si>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</si>
  <si>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</si>
  <si>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</si>
  <si>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</si>
  <si>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</si>
  <si>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</si>
  <si>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</si>
  <si>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</si>
  <si>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</si>
  <si>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</si>
  <si>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</si>
  <si>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</si>
  <si>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</si>
  <si>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</si>
  <si>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</si>
  <si>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</si>
  <si>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</si>
  <si>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</si>
  <si>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</si>
  <si>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</si>
  <si>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</si>
  <si>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</si>
  <si>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</si>
  <si>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</si>
  <si>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</si>
  <si>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</si>
  <si>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</si>
  <si>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</si>
  <si>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</si>
  <si>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</si>
  <si>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</si>
  <si>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</si>
  <si>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</si>
  <si>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</si>
  <si>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</si>
  <si>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</si>
  <si>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</si>
  <si>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</si>
  <si>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</si>
  <si>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</si>
  <si>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</si>
  <si>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</si>
  <si>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</si>
  <si>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</si>
  <si>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</si>
  <si>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</si>
  <si>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</si>
  <si>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</si>
  <si>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</si>
  <si>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</si>
  <si>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</si>
  <si>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</si>
  <si>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</si>
  <si>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</si>
  <si>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</si>
  <si>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</si>
  <si>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</si>
  <si>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</si>
  <si>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</si>
  <si>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</si>
  <si>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</si>
  <si>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</si>
  <si>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</si>
  <si>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</si>
  <si>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</si>
  <si>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</si>
  <si>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</si>
  <si>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</si>
  <si>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</si>
  <si>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</si>
  <si>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</si>
  <si>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</si>
  <si>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</si>
  <si>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</si>
  <si>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</si>
  <si>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</si>
  <si>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</si>
  <si>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</si>
  <si>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</si>
  <si>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</si>
  <si>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</si>
  <si>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</si>
  <si>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</si>
  <si>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</si>
  <si>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</si>
  <si>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</si>
  <si>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</si>
  <si>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</si>
  <si>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</si>
  <si>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</si>
  <si>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</si>
  <si>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</si>
  <si>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</si>
  <si>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</si>
  <si>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</si>
  <si>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</si>
  <si>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</si>
  <si>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</si>
  <si>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</si>
  <si>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</si>
  <si>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</si>
  <si>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</si>
  <si>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</si>
  <si>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</si>
  <si>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</si>
  <si>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</si>
  <si>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</si>
  <si>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</si>
  <si>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</si>
  <si>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</si>
  <si>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</si>
  <si>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</si>
  <si>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</si>
  <si>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</si>
  <si>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</si>
  <si>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Частина чистого прибутку (доходу) комунальних унітарних підприємств та об'єднань, що вилучається до бюджету</t>
  </si>
  <si>
    <t>Штрафні санкції</t>
  </si>
  <si>
    <t>Кошти від реалізації безхазяйного майна, знахідок, спадкового майна,майна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</si>
  <si>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</si>
  <si>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</si>
  <si>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1 чи 2 групи внаслідок психічного розладу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</si>
  <si>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</si>
  <si>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</si>
  <si>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</si>
  <si>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</si>
  <si>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</si>
  <si>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</si>
  <si>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</si>
  <si>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</si>
  <si>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</si>
  <si>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</si>
  <si>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</si>
  <si>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</si>
  <si>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</si>
  <si>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</si>
  <si>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</si>
  <si>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</si>
  <si>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</si>
  <si>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Лікарні</t>
  </si>
  <si>
    <t>Центри первнинної медичної (медико-санітарної)допомоги</t>
  </si>
  <si>
    <t>Дотація житлово-комунальному господарству</t>
  </si>
  <si>
    <t>Благоустрій міст, сіл,селищ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</si>
  <si>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</si>
  <si>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</si>
  <si>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</si>
  <si>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</si>
  <si>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</si>
  <si>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</si>
  <si>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</si>
  <si>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</si>
  <si>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</si>
  <si>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</si>
  <si>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</si>
  <si>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Видатки на покриття інших заборгованостей,що виникли у попередні роки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</si>
  <si>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</si>
  <si>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</si>
  <si>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</si>
  <si>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</si>
  <si>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</si>
  <si>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Утримання центрів соціальних служб для сімей,дітей та молоді</t>
  </si>
  <si>
    <t>Програми і заходи центрів соціальних служб для сім'ї,дітей та молоді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</si>
  <si>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</si>
  <si>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</si>
  <si>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</si>
  <si>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</si>
  <si>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</si>
  <si>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</si>
  <si>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</si>
  <si>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</si>
  <si>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Збереження природно-заповідного фонду</t>
  </si>
  <si>
    <t>про виконання бюджету Вінницького району за 9 місяців 2012 року</t>
  </si>
  <si>
    <t>Субвенція з місцевого бюджету державному бюджету на виконання програм соціально-економічного розвитку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</si>
  <si>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</si>
  <si>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</si>
  <si>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</si>
  <si>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</si>
  <si>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250352</t>
  </si>
  <si>
    <t>250380</t>
  </si>
  <si>
    <t>250324</t>
  </si>
  <si>
    <t>Субвенція іншим бюджетам на виконання інвестиційних проектів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</si>
</sst>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0.0"/>
    <numFmt numFmtId="166" formatCode="#,##0.0"/>
    <numFmt numFmtId="167" formatCode="#,##0.000"/>
    <numFmt numFmtId="168" formatCode="#,##0.0000"/>
  </numFmts>
  <fonts count="5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 quotePrefix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showZeros="0" tabSelected="1" zoomScale="85" zoomScaleNormal="85" zoomScaleSheetLayoutView="100" workbookViewId="0" topLeftCell="A1">
      <pane ySplit="5" topLeftCell="BM184" activePane="bottomLeft" state="frozen"/>
      <selection pane="topLeft" activeCell="A1" sqref="A1"/>
      <selection pane="bottomLeft" activeCell="G214" sqref="G214"/>
    </sheetView>
  </sheetViews>
  <sheetFormatPr defaultColWidth="9.00390625" defaultRowHeight="12.75"/>
  <cols>
    <col min="1" max="1" width="13.625" style="1" customWidth="1"/>
    <col min="2" max="2" width="69.375" style="1" customWidth="1"/>
    <col min="3" max="3" width="19.75390625" style="1" customWidth="1"/>
    <col min="4" max="4" width="21.875" style="1" customWidth="1"/>
    <col min="5" max="5" width="17.25390625" style="1" customWidth="1"/>
    <col min="6" max="6" width="17.375" style="1" customWidth="1"/>
    <col min="7" max="7" width="18.875" style="1" customWidth="1"/>
    <col min="8" max="16384" width="9.125" style="1" customWidth="1"/>
  </cols>
  <sheetData>
    <row r="1" spans="1:7" ht="18.75">
      <c r="A1" s="82" t="s">
        <v>43</v>
      </c>
      <c r="B1" s="82"/>
      <c r="C1" s="82"/>
      <c r="D1" s="82"/>
      <c r="E1" s="82"/>
      <c r="F1" s="82"/>
      <c r="G1" s="82"/>
    </row>
    <row r="2" spans="1:7" ht="18.75">
      <c r="A2" s="82" t="s">
        <v>236</v>
      </c>
      <c r="B2" s="82"/>
      <c r="C2" s="82"/>
      <c r="D2" s="82"/>
      <c r="E2" s="82"/>
      <c r="F2" s="82"/>
      <c r="G2" s="82"/>
    </row>
    <row r="3" spans="1:7" ht="19.5" thickBot="1">
      <c r="A3" s="2"/>
      <c r="B3" s="2"/>
      <c r="C3" s="3"/>
      <c r="D3" s="3"/>
      <c r="E3" s="3"/>
      <c r="F3" s="4"/>
      <c r="G3" s="4" t="s">
        <v>57</v>
      </c>
    </row>
    <row r="4" spans="1:7" ht="15.75" customHeight="1">
      <c r="A4" s="90" t="s">
        <v>0</v>
      </c>
      <c r="B4" s="88" t="s">
        <v>1</v>
      </c>
      <c r="C4" s="88" t="s">
        <v>44</v>
      </c>
      <c r="D4" s="88" t="s">
        <v>233</v>
      </c>
      <c r="E4" s="88" t="s">
        <v>4</v>
      </c>
      <c r="F4" s="83" t="s">
        <v>5</v>
      </c>
      <c r="G4" s="84"/>
    </row>
    <row r="5" spans="1:7" s="6" customFormat="1" ht="111.75" customHeight="1" thickBot="1">
      <c r="A5" s="91"/>
      <c r="B5" s="89"/>
      <c r="C5" s="89"/>
      <c r="D5" s="89"/>
      <c r="E5" s="89"/>
      <c r="F5" s="5" t="s">
        <v>45</v>
      </c>
      <c r="G5" s="21" t="s">
        <v>232</v>
      </c>
    </row>
    <row r="6" spans="1:7" s="6" customFormat="1" ht="19.5" customHeight="1" thickBot="1">
      <c r="A6" s="85" t="s">
        <v>6</v>
      </c>
      <c r="B6" s="86"/>
      <c r="C6" s="86"/>
      <c r="D6" s="86"/>
      <c r="E6" s="86"/>
      <c r="F6" s="86"/>
      <c r="G6" s="87"/>
    </row>
    <row r="7" spans="1:7" s="6" customFormat="1" ht="19.5" thickBot="1">
      <c r="A7" s="42"/>
      <c r="B7" s="32" t="s">
        <v>7</v>
      </c>
      <c r="C7" s="43"/>
      <c r="D7" s="43"/>
      <c r="E7" s="43"/>
      <c r="F7" s="44"/>
      <c r="G7" s="47"/>
    </row>
    <row r="8" spans="1:7" s="6" customFormat="1" ht="18.75">
      <c r="A8" s="27">
        <v>11010000</v>
      </c>
      <c r="B8" s="28" t="s">
        <v>46</v>
      </c>
      <c r="C8" s="48">
        <v>49483789</v>
      </c>
      <c r="D8" s="48">
        <v>50827962</v>
      </c>
      <c r="E8" s="48">
        <v>38097089</v>
      </c>
      <c r="F8" s="49">
        <f>E8*100/C8</f>
        <v>76.98902968000289</v>
      </c>
      <c r="G8" s="50">
        <f>E8/D8*100</f>
        <v>74.95301306788575</v>
      </c>
    </row>
    <row r="9" spans="1:7" s="6" customFormat="1" ht="37.5">
      <c r="A9" s="29">
        <v>11020200</v>
      </c>
      <c r="B9" s="30" t="s">
        <v>47</v>
      </c>
      <c r="C9" s="51">
        <v>25000</v>
      </c>
      <c r="D9" s="51">
        <v>25000</v>
      </c>
      <c r="E9" s="51">
        <v>12442</v>
      </c>
      <c r="F9" s="49">
        <f>E9*100/C9</f>
        <v>49.768</v>
      </c>
      <c r="G9" s="50">
        <f>E9/D9*100</f>
        <v>49.768</v>
      </c>
    </row>
    <row r="10" spans="1:7" s="6" customFormat="1" ht="37.5">
      <c r="A10" s="29">
        <v>13010200</v>
      </c>
      <c r="B10" s="30" t="s">
        <v>8</v>
      </c>
      <c r="C10" s="51"/>
      <c r="D10" s="51">
        <v>0</v>
      </c>
      <c r="E10" s="51">
        <v>87756</v>
      </c>
      <c r="F10" s="49"/>
      <c r="G10" s="52"/>
    </row>
    <row r="11" spans="1:7" s="6" customFormat="1" ht="18.75">
      <c r="A11" s="29">
        <v>13030200</v>
      </c>
      <c r="B11" s="30" t="s">
        <v>9</v>
      </c>
      <c r="C11" s="51">
        <v>870000</v>
      </c>
      <c r="D11" s="51">
        <v>866500</v>
      </c>
      <c r="E11" s="51">
        <v>860001</v>
      </c>
      <c r="F11" s="49">
        <f>E11*100/C11</f>
        <v>98.85068965517242</v>
      </c>
      <c r="G11" s="52">
        <f aca="true" t="shared" si="0" ref="G11:G16">E11/D11*100</f>
        <v>99.24997114829775</v>
      </c>
    </row>
    <row r="12" spans="1:7" s="6" customFormat="1" ht="18.75">
      <c r="A12" s="29">
        <v>13050000</v>
      </c>
      <c r="B12" s="30" t="s">
        <v>10</v>
      </c>
      <c r="C12" s="51">
        <v>8990400</v>
      </c>
      <c r="D12" s="51">
        <v>9315831</v>
      </c>
      <c r="E12" s="51">
        <v>7274227</v>
      </c>
      <c r="F12" s="49">
        <f>E12*100/C12</f>
        <v>80.91104956397936</v>
      </c>
      <c r="G12" s="52">
        <f t="shared" si="0"/>
        <v>78.0845745269531</v>
      </c>
    </row>
    <row r="13" spans="1:7" s="6" customFormat="1" ht="18.75">
      <c r="A13" s="29">
        <v>16010000</v>
      </c>
      <c r="B13" s="30" t="s">
        <v>48</v>
      </c>
      <c r="C13" s="51"/>
      <c r="D13" s="51"/>
      <c r="E13" s="51">
        <v>1824</v>
      </c>
      <c r="F13" s="49"/>
      <c r="G13" s="52"/>
    </row>
    <row r="14" spans="1:7" s="6" customFormat="1" ht="18.75">
      <c r="A14" s="29">
        <v>18000000</v>
      </c>
      <c r="B14" s="30" t="s">
        <v>11</v>
      </c>
      <c r="C14" s="51">
        <v>448700</v>
      </c>
      <c r="D14" s="51">
        <v>448700</v>
      </c>
      <c r="E14" s="51">
        <v>349307</v>
      </c>
      <c r="F14" s="49">
        <f>E14*100/C14</f>
        <v>77.84867394695787</v>
      </c>
      <c r="G14" s="52">
        <f t="shared" si="0"/>
        <v>77.84867394695787</v>
      </c>
    </row>
    <row r="15" spans="1:7" s="6" customFormat="1" ht="19.5" thickBot="1">
      <c r="A15" s="29">
        <v>19040000</v>
      </c>
      <c r="B15" s="30" t="s">
        <v>12</v>
      </c>
      <c r="C15" s="51">
        <v>160000</v>
      </c>
      <c r="D15" s="51">
        <v>153000</v>
      </c>
      <c r="E15" s="51">
        <v>178818</v>
      </c>
      <c r="F15" s="49">
        <f>E15*100/C15</f>
        <v>111.76125</v>
      </c>
      <c r="G15" s="52">
        <f>E15/D15*100</f>
        <v>116.87450980392158</v>
      </c>
    </row>
    <row r="16" spans="1:7" s="6" customFormat="1" ht="19.5" thickBot="1">
      <c r="A16" s="31" t="s">
        <v>3</v>
      </c>
      <c r="B16" s="32" t="s">
        <v>14</v>
      </c>
      <c r="C16" s="53">
        <f>SUM(C8:C15)</f>
        <v>59977889</v>
      </c>
      <c r="D16" s="53">
        <f>SUM(D8:D15)</f>
        <v>61636993</v>
      </c>
      <c r="E16" s="53">
        <f>SUM(E8:E15)</f>
        <v>46861464</v>
      </c>
      <c r="F16" s="54">
        <f>E16*100/C16</f>
        <v>78.13123266142294</v>
      </c>
      <c r="G16" s="55">
        <f t="shared" si="0"/>
        <v>76.02814757689428</v>
      </c>
    </row>
    <row r="17" spans="1:7" s="6" customFormat="1" ht="18.75">
      <c r="A17" s="33"/>
      <c r="B17" s="34" t="s">
        <v>15</v>
      </c>
      <c r="C17" s="56"/>
      <c r="D17" s="56"/>
      <c r="E17" s="56"/>
      <c r="F17" s="57"/>
      <c r="G17" s="58"/>
    </row>
    <row r="18" spans="1:7" s="6" customFormat="1" ht="56.25">
      <c r="A18" s="29">
        <v>21010300</v>
      </c>
      <c r="B18" s="45" t="s">
        <v>181</v>
      </c>
      <c r="C18" s="51"/>
      <c r="D18" s="51"/>
      <c r="E18" s="51">
        <v>1452</v>
      </c>
      <c r="F18" s="59"/>
      <c r="G18" s="52"/>
    </row>
    <row r="19" spans="1:7" s="6" customFormat="1" ht="37.5">
      <c r="A19" s="35">
        <v>21050000</v>
      </c>
      <c r="B19" s="28" t="s">
        <v>49</v>
      </c>
      <c r="C19" s="48">
        <v>458600</v>
      </c>
      <c r="D19" s="48">
        <v>458600</v>
      </c>
      <c r="E19" s="48">
        <v>236815</v>
      </c>
      <c r="F19" s="49">
        <f>E19*100/C19</f>
        <v>51.638682948102925</v>
      </c>
      <c r="G19" s="50">
        <f>E19/D19*100</f>
        <v>51.63868294810292</v>
      </c>
    </row>
    <row r="20" spans="1:7" s="6" customFormat="1" ht="18.75">
      <c r="A20" s="29">
        <v>21080500</v>
      </c>
      <c r="B20" s="30" t="s">
        <v>17</v>
      </c>
      <c r="C20" s="51"/>
      <c r="D20" s="51"/>
      <c r="E20" s="51">
        <v>44628</v>
      </c>
      <c r="F20" s="49"/>
      <c r="G20" s="52"/>
    </row>
    <row r="21" spans="1:7" s="6" customFormat="1" ht="18.75">
      <c r="A21" s="29">
        <v>21080900</v>
      </c>
      <c r="B21" s="30" t="s">
        <v>182</v>
      </c>
      <c r="C21" s="51"/>
      <c r="D21" s="51"/>
      <c r="E21" s="51">
        <v>835</v>
      </c>
      <c r="F21" s="49"/>
      <c r="G21" s="52"/>
    </row>
    <row r="22" spans="1:7" s="6" customFormat="1" ht="18.75">
      <c r="A22" s="29">
        <v>21081100</v>
      </c>
      <c r="B22" s="30" t="s">
        <v>50</v>
      </c>
      <c r="C22" s="51">
        <v>24000</v>
      </c>
      <c r="D22" s="51">
        <v>22000</v>
      </c>
      <c r="E22" s="51">
        <v>7179</v>
      </c>
      <c r="F22" s="49">
        <f>E22*100/C22</f>
        <v>29.9125</v>
      </c>
      <c r="G22" s="52">
        <f>E22/D22*100</f>
        <v>32.63181818181818</v>
      </c>
    </row>
    <row r="23" spans="1:7" s="6" customFormat="1" ht="37.5">
      <c r="A23" s="29">
        <v>22010300</v>
      </c>
      <c r="B23" s="30" t="s">
        <v>51</v>
      </c>
      <c r="C23" s="51">
        <v>31011</v>
      </c>
      <c r="D23" s="51">
        <v>31011</v>
      </c>
      <c r="E23" s="51">
        <v>25184</v>
      </c>
      <c r="F23" s="49">
        <f>E23*100/C23</f>
        <v>81.20989326368063</v>
      </c>
      <c r="G23" s="52">
        <f>E23/D23*100</f>
        <v>81.20989326368063</v>
      </c>
    </row>
    <row r="24" spans="1:7" s="6" customFormat="1" ht="18.75">
      <c r="A24" s="29">
        <v>22080400</v>
      </c>
      <c r="B24" s="30" t="s">
        <v>16</v>
      </c>
      <c r="C24" s="51">
        <v>56000</v>
      </c>
      <c r="D24" s="51">
        <v>52500</v>
      </c>
      <c r="E24" s="51">
        <v>38697</v>
      </c>
      <c r="F24" s="49">
        <f>E24*100/C24</f>
        <v>69.10178571428571</v>
      </c>
      <c r="G24" s="52">
        <f>E24/D24*100</f>
        <v>73.70857142857142</v>
      </c>
    </row>
    <row r="25" spans="1:7" s="6" customFormat="1" ht="18.75">
      <c r="A25" s="29">
        <v>22090000</v>
      </c>
      <c r="B25" s="30" t="s">
        <v>18</v>
      </c>
      <c r="C25" s="51">
        <v>77000</v>
      </c>
      <c r="D25" s="51">
        <v>65200</v>
      </c>
      <c r="E25" s="51">
        <v>28692</v>
      </c>
      <c r="F25" s="49">
        <f>E25*100/C25</f>
        <v>37.262337662337664</v>
      </c>
      <c r="G25" s="52">
        <f>E25/D25*100</f>
        <v>44.00613496932515</v>
      </c>
    </row>
    <row r="26" spans="1:7" s="6" customFormat="1" ht="18.75">
      <c r="A26" s="29">
        <v>24060300</v>
      </c>
      <c r="B26" s="30" t="s">
        <v>17</v>
      </c>
      <c r="C26" s="51"/>
      <c r="D26" s="51">
        <v>54140</v>
      </c>
      <c r="E26" s="51">
        <v>171945</v>
      </c>
      <c r="F26" s="49"/>
      <c r="G26" s="52"/>
    </row>
    <row r="27" spans="1:7" s="6" customFormat="1" ht="94.5" thickBot="1">
      <c r="A27" s="29">
        <v>31010200</v>
      </c>
      <c r="B27" s="30" t="s">
        <v>183</v>
      </c>
      <c r="C27" s="51"/>
      <c r="D27" s="51"/>
      <c r="E27" s="51">
        <v>290</v>
      </c>
      <c r="F27" s="59"/>
      <c r="G27" s="52"/>
    </row>
    <row r="28" spans="1:7" s="6" customFormat="1" ht="38.25" hidden="1" thickBot="1">
      <c r="A28" s="36">
        <v>31020000</v>
      </c>
      <c r="B28" s="37" t="s">
        <v>184</v>
      </c>
      <c r="C28" s="60"/>
      <c r="D28" s="60"/>
      <c r="E28" s="60"/>
      <c r="F28" s="61"/>
      <c r="G28" s="62"/>
    </row>
    <row r="29" spans="1:7" s="6" customFormat="1" ht="19.5" thickBot="1">
      <c r="A29" s="31" t="s">
        <v>3</v>
      </c>
      <c r="B29" s="32" t="s">
        <v>14</v>
      </c>
      <c r="C29" s="53">
        <f>SUM(C18:C27)</f>
        <v>646611</v>
      </c>
      <c r="D29" s="53">
        <f>SUM(D18:D27)</f>
        <v>683451</v>
      </c>
      <c r="E29" s="53">
        <f>SUM(E18:E27)</f>
        <v>555717</v>
      </c>
      <c r="F29" s="54">
        <f aca="true" t="shared" si="1" ref="F29:F49">E29*100/C29</f>
        <v>85.94301674422489</v>
      </c>
      <c r="G29" s="55">
        <f aca="true" t="shared" si="2" ref="G29:G49">E29/D29*100</f>
        <v>81.31043776364363</v>
      </c>
    </row>
    <row r="30" spans="1:7" s="6" customFormat="1" ht="19.5" thickBot="1">
      <c r="A30" s="31" t="s">
        <v>3</v>
      </c>
      <c r="B30" s="32" t="s">
        <v>19</v>
      </c>
      <c r="C30" s="53">
        <f>C16+C29</f>
        <v>60624500</v>
      </c>
      <c r="D30" s="53">
        <f>D16+D29</f>
        <v>62320444</v>
      </c>
      <c r="E30" s="53">
        <f>E16+E29</f>
        <v>47417181</v>
      </c>
      <c r="F30" s="54">
        <f t="shared" si="1"/>
        <v>78.21455187259276</v>
      </c>
      <c r="G30" s="55">
        <f t="shared" si="2"/>
        <v>76.08607698622943</v>
      </c>
    </row>
    <row r="31" spans="1:7" s="6" customFormat="1" ht="56.25">
      <c r="A31" s="35">
        <v>41010600</v>
      </c>
      <c r="B31" s="38" t="s">
        <v>20</v>
      </c>
      <c r="C31" s="48">
        <v>4739701</v>
      </c>
      <c r="D31" s="48">
        <v>4739701</v>
      </c>
      <c r="E31" s="48">
        <v>3557309</v>
      </c>
      <c r="F31" s="49">
        <f t="shared" si="1"/>
        <v>75.05344746430207</v>
      </c>
      <c r="G31" s="50">
        <f t="shared" si="2"/>
        <v>75.05344746430207</v>
      </c>
    </row>
    <row r="32" spans="1:7" s="6" customFormat="1" ht="18.75">
      <c r="A32" s="9"/>
      <c r="B32" s="39" t="s">
        <v>21</v>
      </c>
      <c r="C32" s="63">
        <v>74551184</v>
      </c>
      <c r="D32" s="63">
        <v>74672484</v>
      </c>
      <c r="E32" s="63">
        <v>54863039</v>
      </c>
      <c r="F32" s="64">
        <f t="shared" si="1"/>
        <v>73.59110352962335</v>
      </c>
      <c r="G32" s="65">
        <f t="shared" si="2"/>
        <v>73.47156015326878</v>
      </c>
    </row>
    <row r="33" spans="1:7" s="6" customFormat="1" ht="37.5">
      <c r="A33" s="29">
        <v>41020100</v>
      </c>
      <c r="B33" s="30" t="s">
        <v>22</v>
      </c>
      <c r="C33" s="51">
        <v>63582800</v>
      </c>
      <c r="D33" s="51">
        <v>63582800</v>
      </c>
      <c r="E33" s="51">
        <v>46950083</v>
      </c>
      <c r="F33" s="49">
        <f t="shared" si="1"/>
        <v>73.84085475946326</v>
      </c>
      <c r="G33" s="52">
        <f t="shared" si="2"/>
        <v>73.84085475946324</v>
      </c>
    </row>
    <row r="34" spans="1:7" s="6" customFormat="1" ht="44.25" customHeight="1">
      <c r="A34" s="29">
        <v>41020300</v>
      </c>
      <c r="B34" s="30" t="s">
        <v>23</v>
      </c>
      <c r="C34" s="51">
        <v>9328084</v>
      </c>
      <c r="D34" s="51">
        <v>9328084</v>
      </c>
      <c r="E34" s="51">
        <v>6962686</v>
      </c>
      <c r="F34" s="49">
        <f t="shared" si="1"/>
        <v>74.64218804204593</v>
      </c>
      <c r="G34" s="52">
        <f t="shared" si="2"/>
        <v>74.64218804204593</v>
      </c>
    </row>
    <row r="35" spans="1:7" s="6" customFormat="1" ht="56.25">
      <c r="A35" s="40">
        <v>41020600</v>
      </c>
      <c r="B35" s="41" t="s">
        <v>24</v>
      </c>
      <c r="C35" s="66">
        <v>1101300</v>
      </c>
      <c r="D35" s="66">
        <v>1101300</v>
      </c>
      <c r="E35" s="66">
        <v>561970</v>
      </c>
      <c r="F35" s="61">
        <f t="shared" si="1"/>
        <v>51.02787614637247</v>
      </c>
      <c r="G35" s="67">
        <f t="shared" si="2"/>
        <v>51.02787614637246</v>
      </c>
    </row>
    <row r="36" spans="1:7" s="6" customFormat="1" ht="56.25">
      <c r="A36" s="29">
        <v>41021200</v>
      </c>
      <c r="B36" s="30" t="s">
        <v>185</v>
      </c>
      <c r="C36" s="51"/>
      <c r="D36" s="51">
        <v>634400</v>
      </c>
      <c r="E36" s="51">
        <v>362400</v>
      </c>
      <c r="F36" s="59"/>
      <c r="G36" s="52">
        <f t="shared" si="2"/>
        <v>57.12484237074401</v>
      </c>
    </row>
    <row r="37" spans="1:7" s="6" customFormat="1" ht="75.75" thickBot="1">
      <c r="A37" s="36">
        <v>41021300</v>
      </c>
      <c r="B37" s="41" t="s">
        <v>186</v>
      </c>
      <c r="C37" s="66"/>
      <c r="D37" s="66">
        <v>25900</v>
      </c>
      <c r="E37" s="66">
        <v>25900</v>
      </c>
      <c r="F37" s="61"/>
      <c r="G37" s="67">
        <f>E37/D37*100</f>
        <v>100</v>
      </c>
    </row>
    <row r="38" spans="1:7" s="6" customFormat="1" ht="25.5" customHeight="1" thickBot="1">
      <c r="A38" s="42"/>
      <c r="B38" s="32" t="s">
        <v>25</v>
      </c>
      <c r="C38" s="53">
        <f>C30+C32+C31</f>
        <v>139915385</v>
      </c>
      <c r="D38" s="53">
        <f>D30+D32+D31</f>
        <v>141732629</v>
      </c>
      <c r="E38" s="53">
        <f>E30+E32+E31</f>
        <v>105837529</v>
      </c>
      <c r="F38" s="54">
        <f t="shared" si="1"/>
        <v>75.64395366528134</v>
      </c>
      <c r="G38" s="55">
        <f t="shared" si="2"/>
        <v>74.6740745209771</v>
      </c>
    </row>
    <row r="39" spans="1:7" s="6" customFormat="1" ht="30" customHeight="1" thickBot="1">
      <c r="A39" s="31"/>
      <c r="B39" s="32" t="s">
        <v>26</v>
      </c>
      <c r="C39" s="53">
        <v>93624159</v>
      </c>
      <c r="D39" s="53">
        <v>97361209</v>
      </c>
      <c r="E39" s="53">
        <v>77136242</v>
      </c>
      <c r="F39" s="54">
        <f t="shared" si="1"/>
        <v>82.38924955256473</v>
      </c>
      <c r="G39" s="55">
        <f t="shared" si="2"/>
        <v>79.22687361041295</v>
      </c>
    </row>
    <row r="40" spans="1:7" s="6" customFormat="1" ht="75">
      <c r="A40" s="29">
        <v>41030600</v>
      </c>
      <c r="B40" s="30" t="s">
        <v>27</v>
      </c>
      <c r="C40" s="51">
        <v>54804700</v>
      </c>
      <c r="D40" s="51">
        <v>56183720</v>
      </c>
      <c r="E40" s="51">
        <v>46962280</v>
      </c>
      <c r="F40" s="49">
        <f t="shared" si="1"/>
        <v>85.6902418953119</v>
      </c>
      <c r="G40" s="52">
        <f t="shared" si="2"/>
        <v>83.58698925596241</v>
      </c>
    </row>
    <row r="41" spans="1:7" s="6" customFormat="1" ht="93.75">
      <c r="A41" s="29">
        <v>41030800</v>
      </c>
      <c r="B41" s="30" t="s">
        <v>28</v>
      </c>
      <c r="C41" s="51">
        <v>9334300</v>
      </c>
      <c r="D41" s="51">
        <v>9334300</v>
      </c>
      <c r="E41" s="51">
        <v>6849139</v>
      </c>
      <c r="F41" s="49">
        <f t="shared" si="1"/>
        <v>73.37603248235004</v>
      </c>
      <c r="G41" s="52">
        <f t="shared" si="2"/>
        <v>73.37603248235004</v>
      </c>
    </row>
    <row r="42" spans="1:7" s="6" customFormat="1" ht="75">
      <c r="A42" s="29">
        <v>41030900</v>
      </c>
      <c r="B42" s="30" t="s">
        <v>29</v>
      </c>
      <c r="C42" s="51">
        <v>1843030</v>
      </c>
      <c r="D42" s="51">
        <v>1843030</v>
      </c>
      <c r="E42" s="51">
        <v>1316336</v>
      </c>
      <c r="F42" s="49">
        <f t="shared" si="1"/>
        <v>71.42238596224695</v>
      </c>
      <c r="G42" s="52">
        <f t="shared" si="2"/>
        <v>71.42238596224695</v>
      </c>
    </row>
    <row r="43" spans="1:7" s="6" customFormat="1" ht="75">
      <c r="A43" s="29">
        <v>41031000</v>
      </c>
      <c r="B43" s="30" t="s">
        <v>30</v>
      </c>
      <c r="C43" s="51">
        <v>805000</v>
      </c>
      <c r="D43" s="51">
        <v>805000</v>
      </c>
      <c r="E43" s="51">
        <v>534738</v>
      </c>
      <c r="F43" s="49">
        <f t="shared" si="1"/>
        <v>66.42708074534161</v>
      </c>
      <c r="G43" s="52">
        <f t="shared" si="2"/>
        <v>66.42708074534161</v>
      </c>
    </row>
    <row r="44" spans="1:7" s="6" customFormat="1" ht="18.75">
      <c r="A44" s="29">
        <v>41035000</v>
      </c>
      <c r="B44" s="30" t="s">
        <v>2</v>
      </c>
      <c r="C44" s="51">
        <v>170319</v>
      </c>
      <c r="D44" s="51">
        <v>1409049</v>
      </c>
      <c r="E44" s="51">
        <v>859319</v>
      </c>
      <c r="F44" s="49">
        <f t="shared" si="1"/>
        <v>504.5350195809041</v>
      </c>
      <c r="G44" s="52">
        <f t="shared" si="2"/>
        <v>60.98574286628783</v>
      </c>
    </row>
    <row r="45" spans="1:7" s="6" customFormat="1" ht="56.25">
      <c r="A45" s="40">
        <v>41035200</v>
      </c>
      <c r="B45" s="41" t="s">
        <v>52</v>
      </c>
      <c r="C45" s="66">
        <v>26294510</v>
      </c>
      <c r="D45" s="66">
        <v>27307110</v>
      </c>
      <c r="E45" s="66">
        <v>20222627</v>
      </c>
      <c r="F45" s="61">
        <f t="shared" si="1"/>
        <v>76.90817208611227</v>
      </c>
      <c r="G45" s="67">
        <f t="shared" si="2"/>
        <v>74.05626959425585</v>
      </c>
    </row>
    <row r="46" spans="1:7" s="6" customFormat="1" ht="131.25">
      <c r="A46" s="40">
        <v>41035800</v>
      </c>
      <c r="B46" s="41" t="s">
        <v>31</v>
      </c>
      <c r="C46" s="51">
        <v>362300</v>
      </c>
      <c r="D46" s="51">
        <v>406800</v>
      </c>
      <c r="E46" s="51">
        <v>319603</v>
      </c>
      <c r="F46" s="59">
        <f t="shared" si="1"/>
        <v>88.21501518078941</v>
      </c>
      <c r="G46" s="52">
        <f t="shared" si="2"/>
        <v>78.56514257620452</v>
      </c>
    </row>
    <row r="47" spans="1:7" s="6" customFormat="1" ht="56.25">
      <c r="A47" s="29">
        <v>41035600</v>
      </c>
      <c r="B47" s="30" t="s">
        <v>187</v>
      </c>
      <c r="C47" s="51">
        <v>10000</v>
      </c>
      <c r="D47" s="51">
        <v>10000</v>
      </c>
      <c r="E47" s="51">
        <v>10000</v>
      </c>
      <c r="F47" s="59">
        <f t="shared" si="1"/>
        <v>100</v>
      </c>
      <c r="G47" s="52">
        <f t="shared" si="2"/>
        <v>100</v>
      </c>
    </row>
    <row r="48" spans="1:7" s="6" customFormat="1" ht="75">
      <c r="A48" s="36">
        <v>41037000</v>
      </c>
      <c r="B48" s="41" t="s">
        <v>188</v>
      </c>
      <c r="C48" s="60"/>
      <c r="D48" s="60">
        <v>62200</v>
      </c>
      <c r="E48" s="60">
        <v>62200</v>
      </c>
      <c r="F48" s="61"/>
      <c r="G48" s="62">
        <f t="shared" si="2"/>
        <v>100</v>
      </c>
    </row>
    <row r="49" spans="1:7" s="6" customFormat="1" ht="18.75">
      <c r="A49" s="9"/>
      <c r="B49" s="11" t="s">
        <v>32</v>
      </c>
      <c r="C49" s="63">
        <f>C38+C39</f>
        <v>233539544</v>
      </c>
      <c r="D49" s="63">
        <f>D38+D39</f>
        <v>239093838</v>
      </c>
      <c r="E49" s="63">
        <f>E38+E39</f>
        <v>182973771</v>
      </c>
      <c r="F49" s="68">
        <f t="shared" si="1"/>
        <v>78.34808952097637</v>
      </c>
      <c r="G49" s="65">
        <f t="shared" si="2"/>
        <v>76.52801616744301</v>
      </c>
    </row>
    <row r="50" spans="1:7" s="6" customFormat="1" ht="19.5" thickBot="1">
      <c r="A50" s="79" t="s">
        <v>58</v>
      </c>
      <c r="B50" s="80"/>
      <c r="C50" s="80"/>
      <c r="D50" s="80"/>
      <c r="E50" s="80"/>
      <c r="F50" s="80"/>
      <c r="G50" s="81"/>
    </row>
    <row r="51" spans="1:7" s="6" customFormat="1" ht="18.75">
      <c r="A51" s="22" t="s">
        <v>59</v>
      </c>
      <c r="B51" s="12" t="s">
        <v>60</v>
      </c>
      <c r="C51" s="10">
        <f>C52</f>
        <v>11622655</v>
      </c>
      <c r="D51" s="10">
        <f>D52</f>
        <v>12398355</v>
      </c>
      <c r="E51" s="10">
        <f>E52</f>
        <v>8554956.72</v>
      </c>
      <c r="F51" s="14">
        <f>E51*100/C51</f>
        <v>73.60587335681909</v>
      </c>
      <c r="G51" s="23">
        <f>E51*100/D51</f>
        <v>69.00074017883826</v>
      </c>
    </row>
    <row r="52" spans="1:7" s="6" customFormat="1" ht="18.75">
      <c r="A52" s="24">
        <v>10116</v>
      </c>
      <c r="B52" s="13" t="s">
        <v>192</v>
      </c>
      <c r="C52" s="46">
        <v>11622655</v>
      </c>
      <c r="D52" s="46">
        <v>12398355</v>
      </c>
      <c r="E52" s="46">
        <v>8554956.72</v>
      </c>
      <c r="F52" s="15">
        <f>E52*100/C52</f>
        <v>73.60587335681909</v>
      </c>
      <c r="G52" s="25">
        <f>E52*100/D52</f>
        <v>69.00074017883826</v>
      </c>
    </row>
    <row r="53" spans="1:7" s="6" customFormat="1" ht="37.5">
      <c r="A53" s="22" t="s">
        <v>61</v>
      </c>
      <c r="B53" s="12" t="s">
        <v>62</v>
      </c>
      <c r="C53" s="10">
        <f>C54</f>
        <v>542973</v>
      </c>
      <c r="D53" s="10">
        <f>D54</f>
        <v>544606</v>
      </c>
      <c r="E53" s="10">
        <f>E54</f>
        <v>340350.44</v>
      </c>
      <c r="F53" s="14">
        <f aca="true" t="shared" si="3" ref="F53:F66">E53*100/C53</f>
        <v>62.682755864472085</v>
      </c>
      <c r="G53" s="23">
        <f aca="true" t="shared" si="4" ref="G53:G66">E53*100/D53</f>
        <v>62.49480174658377</v>
      </c>
    </row>
    <row r="54" spans="1:7" s="6" customFormat="1" ht="18.75">
      <c r="A54" s="24">
        <v>60702</v>
      </c>
      <c r="B54" s="13" t="s">
        <v>193</v>
      </c>
      <c r="C54" s="46">
        <v>542973</v>
      </c>
      <c r="D54" s="46">
        <v>544606</v>
      </c>
      <c r="E54" s="46">
        <v>340350.44</v>
      </c>
      <c r="F54" s="15">
        <f t="shared" si="3"/>
        <v>62.682755864472085</v>
      </c>
      <c r="G54" s="25">
        <f t="shared" si="4"/>
        <v>62.49480174658377</v>
      </c>
    </row>
    <row r="55" spans="1:7" s="6" customFormat="1" ht="18.75">
      <c r="A55" s="22" t="s">
        <v>63</v>
      </c>
      <c r="B55" s="12" t="s">
        <v>64</v>
      </c>
      <c r="C55" s="10">
        <f>C56+C57+C58+C59+C60+C61+C62+C63+C64+C65+C66</f>
        <v>78193679</v>
      </c>
      <c r="D55" s="10">
        <f>D56+D57+D58+D59+D60+D61+D62+D63+D64+D65+D66</f>
        <v>79931960</v>
      </c>
      <c r="E55" s="10">
        <f>E56+E57+E58+E59+E60+E61+E62+E63+E64+E65+E66</f>
        <v>57251526.09999999</v>
      </c>
      <c r="F55" s="14">
        <f t="shared" si="3"/>
        <v>73.21758847029054</v>
      </c>
      <c r="G55" s="23">
        <f t="shared" si="4"/>
        <v>71.62532496388177</v>
      </c>
    </row>
    <row r="56" spans="1:7" s="6" customFormat="1" ht="18.75">
      <c r="A56" s="24">
        <v>70101</v>
      </c>
      <c r="B56" s="13" t="s">
        <v>194</v>
      </c>
      <c r="C56" s="46">
        <v>13575869</v>
      </c>
      <c r="D56" s="46">
        <v>14030981</v>
      </c>
      <c r="E56" s="46">
        <v>9372472.21</v>
      </c>
      <c r="F56" s="15">
        <f t="shared" si="3"/>
        <v>69.037733127802</v>
      </c>
      <c r="G56" s="25">
        <f t="shared" si="4"/>
        <v>66.79840996149878</v>
      </c>
    </row>
    <row r="57" spans="1:7" s="6" customFormat="1" ht="56.25">
      <c r="A57" s="24">
        <v>70201</v>
      </c>
      <c r="B57" s="13" t="s">
        <v>221</v>
      </c>
      <c r="C57" s="46">
        <v>59889949</v>
      </c>
      <c r="D57" s="46">
        <v>60391578</v>
      </c>
      <c r="E57" s="46">
        <v>44025016.8</v>
      </c>
      <c r="F57" s="15">
        <f t="shared" si="3"/>
        <v>73.50985855740167</v>
      </c>
      <c r="G57" s="25">
        <f t="shared" si="4"/>
        <v>72.89926552341454</v>
      </c>
    </row>
    <row r="58" spans="1:7" s="6" customFormat="1" ht="18.75">
      <c r="A58" s="24">
        <v>70303</v>
      </c>
      <c r="B58" s="13" t="s">
        <v>195</v>
      </c>
      <c r="C58" s="46">
        <v>1375575</v>
      </c>
      <c r="D58" s="46">
        <v>1440067</v>
      </c>
      <c r="E58" s="46">
        <v>1041059.08</v>
      </c>
      <c r="F58" s="15">
        <f t="shared" si="3"/>
        <v>75.68173890918344</v>
      </c>
      <c r="G58" s="25">
        <f t="shared" si="4"/>
        <v>72.29240583945052</v>
      </c>
    </row>
    <row r="59" spans="1:7" s="6" customFormat="1" ht="37.5">
      <c r="A59" s="24">
        <v>70401</v>
      </c>
      <c r="B59" s="13" t="s">
        <v>196</v>
      </c>
      <c r="C59" s="46">
        <v>697907</v>
      </c>
      <c r="D59" s="46">
        <v>699556</v>
      </c>
      <c r="E59" s="46">
        <v>478908.44</v>
      </c>
      <c r="F59" s="15">
        <f t="shared" si="3"/>
        <v>68.6206672235699</v>
      </c>
      <c r="G59" s="25">
        <f t="shared" si="4"/>
        <v>68.45891393969889</v>
      </c>
    </row>
    <row r="60" spans="1:7" s="6" customFormat="1" ht="18.75">
      <c r="A60" s="24">
        <v>70702</v>
      </c>
      <c r="B60" s="13" t="s">
        <v>197</v>
      </c>
      <c r="C60" s="46">
        <v>64616</v>
      </c>
      <c r="D60" s="46">
        <v>75224</v>
      </c>
      <c r="E60" s="46">
        <v>43824.58</v>
      </c>
      <c r="F60" s="15">
        <f t="shared" si="3"/>
        <v>67.82310882753498</v>
      </c>
      <c r="G60" s="25">
        <f t="shared" si="4"/>
        <v>58.25877379559715</v>
      </c>
    </row>
    <row r="61" spans="1:7" s="6" customFormat="1" ht="18.75">
      <c r="A61" s="24">
        <v>70802</v>
      </c>
      <c r="B61" s="13" t="s">
        <v>198</v>
      </c>
      <c r="C61" s="46">
        <v>722034</v>
      </c>
      <c r="D61" s="46">
        <v>753716</v>
      </c>
      <c r="E61" s="46">
        <v>587803.43</v>
      </c>
      <c r="F61" s="15">
        <f t="shared" si="3"/>
        <v>81.4093837686314</v>
      </c>
      <c r="G61" s="25">
        <f t="shared" si="4"/>
        <v>77.98738914922863</v>
      </c>
    </row>
    <row r="62" spans="1:7" s="6" customFormat="1" ht="37.5">
      <c r="A62" s="24">
        <v>70804</v>
      </c>
      <c r="B62" s="13" t="s">
        <v>199</v>
      </c>
      <c r="C62" s="46">
        <v>1072139</v>
      </c>
      <c r="D62" s="46">
        <v>1079254</v>
      </c>
      <c r="E62" s="46">
        <v>788912.1</v>
      </c>
      <c r="F62" s="15">
        <f t="shared" si="3"/>
        <v>73.58300556177883</v>
      </c>
      <c r="G62" s="25">
        <f t="shared" si="4"/>
        <v>73.09790837004078</v>
      </c>
    </row>
    <row r="63" spans="1:7" s="6" customFormat="1" ht="37.5">
      <c r="A63" s="24">
        <v>70805</v>
      </c>
      <c r="B63" s="13" t="s">
        <v>200</v>
      </c>
      <c r="C63" s="46">
        <v>383456</v>
      </c>
      <c r="D63" s="46">
        <v>388590</v>
      </c>
      <c r="E63" s="46">
        <v>277720.19</v>
      </c>
      <c r="F63" s="15">
        <f t="shared" si="3"/>
        <v>72.42556903530001</v>
      </c>
      <c r="G63" s="25">
        <f t="shared" si="4"/>
        <v>71.46869193751769</v>
      </c>
    </row>
    <row r="64" spans="1:7" s="6" customFormat="1" ht="18.75">
      <c r="A64" s="24">
        <v>70806</v>
      </c>
      <c r="B64" s="13" t="s">
        <v>201</v>
      </c>
      <c r="C64" s="46">
        <v>168752</v>
      </c>
      <c r="D64" s="46">
        <v>170388</v>
      </c>
      <c r="E64" s="46">
        <v>122583.48</v>
      </c>
      <c r="F64" s="15">
        <f t="shared" si="3"/>
        <v>72.6412012894662</v>
      </c>
      <c r="G64" s="25">
        <f t="shared" si="4"/>
        <v>71.94372843157969</v>
      </c>
    </row>
    <row r="65" spans="1:7" s="6" customFormat="1" ht="18.75">
      <c r="A65" s="24">
        <v>70807</v>
      </c>
      <c r="B65" s="13" t="s">
        <v>202</v>
      </c>
      <c r="C65" s="46">
        <v>227082</v>
      </c>
      <c r="D65" s="46">
        <v>886306</v>
      </c>
      <c r="E65" s="46">
        <v>496935.79</v>
      </c>
      <c r="F65" s="15">
        <f t="shared" si="3"/>
        <v>218.8353942628654</v>
      </c>
      <c r="G65" s="25">
        <f t="shared" si="4"/>
        <v>56.068196537087644</v>
      </c>
    </row>
    <row r="66" spans="1:7" s="6" customFormat="1" ht="37.5">
      <c r="A66" s="24">
        <v>70808</v>
      </c>
      <c r="B66" s="13" t="s">
        <v>203</v>
      </c>
      <c r="C66" s="46">
        <v>16300</v>
      </c>
      <c r="D66" s="46">
        <v>16300</v>
      </c>
      <c r="E66" s="46">
        <v>16290</v>
      </c>
      <c r="F66" s="15">
        <f t="shared" si="3"/>
        <v>99.93865030674847</v>
      </c>
      <c r="G66" s="25">
        <f t="shared" si="4"/>
        <v>99.93865030674847</v>
      </c>
    </row>
    <row r="67" spans="1:7" s="6" customFormat="1" ht="18.75">
      <c r="A67" s="22" t="s">
        <v>65</v>
      </c>
      <c r="B67" s="12" t="s">
        <v>66</v>
      </c>
      <c r="C67" s="10">
        <f>C68+C69</f>
        <v>41217400</v>
      </c>
      <c r="D67" s="10">
        <f>D68+D69</f>
        <v>42512344</v>
      </c>
      <c r="E67" s="10">
        <f>E68+E69</f>
        <v>29795703.54</v>
      </c>
      <c r="F67" s="14">
        <f>E67*100/C67</f>
        <v>72.28913890735465</v>
      </c>
      <c r="G67" s="23">
        <f>E67*100/D67</f>
        <v>70.08718112555732</v>
      </c>
    </row>
    <row r="68" spans="1:7" s="6" customFormat="1" ht="18.75">
      <c r="A68" s="24">
        <v>80101</v>
      </c>
      <c r="B68" s="13" t="s">
        <v>204</v>
      </c>
      <c r="C68" s="46">
        <v>25818500</v>
      </c>
      <c r="D68" s="46">
        <v>27081100</v>
      </c>
      <c r="E68" s="46">
        <v>20000687.66</v>
      </c>
      <c r="F68" s="15">
        <f aca="true" t="shared" si="5" ref="F68:F128">E68*100/C68</f>
        <v>77.46649751147433</v>
      </c>
      <c r="G68" s="25">
        <f aca="true" t="shared" si="6" ref="G68:G131">E68*100/D68</f>
        <v>73.85478307749685</v>
      </c>
    </row>
    <row r="69" spans="1:7" s="6" customFormat="1" ht="37.5">
      <c r="A69" s="24">
        <v>80800</v>
      </c>
      <c r="B69" s="13" t="s">
        <v>205</v>
      </c>
      <c r="C69" s="46">
        <v>15398900</v>
      </c>
      <c r="D69" s="46">
        <v>15431244</v>
      </c>
      <c r="E69" s="46">
        <v>9795015.88</v>
      </c>
      <c r="F69" s="15">
        <f t="shared" si="5"/>
        <v>63.60854268811409</v>
      </c>
      <c r="G69" s="25">
        <f t="shared" si="6"/>
        <v>63.47521871859457</v>
      </c>
    </row>
    <row r="70" spans="1:7" s="6" customFormat="1" ht="18.75">
      <c r="A70" s="22" t="s">
        <v>67</v>
      </c>
      <c r="B70" s="12" t="s">
        <v>68</v>
      </c>
      <c r="C70" s="10">
        <f>C71+C72+C73+C74+C75+C76+C77+C78+C79+C80+C81+C82+C83+C84+C85+C86+C87+C88+C89+C90+C91+C92+C93+C94+C95+C96+C97+C98+C99+C100+C101+C102+C103+C104+C105+C106</f>
        <v>68884937</v>
      </c>
      <c r="D70" s="10">
        <f>D71+D72+D73+D74+D75+D76+D77+D79+D78+D80+D81+D82+D83+D84+D85+D86+D87+D88+D89+D90+D91+D92+D93+D94+D95+D96+D97+D98+D99+D100+D101+D102+D103+D104+D105+D106</f>
        <v>71494815</v>
      </c>
      <c r="E70" s="10">
        <f>E71+E72+E73+E74+E75+E76+E77+E79+E78+E80+E81+E82+E83+E84+E85+E86+E87+E88+E89+E90+E91+E92+E93+E94+E95+E96+E97+E98+E99+E100+E101+E102+E103+E104+E105+E106</f>
        <v>57985757.51</v>
      </c>
      <c r="F70" s="14">
        <f t="shared" si="5"/>
        <v>84.17770275379652</v>
      </c>
      <c r="G70" s="23">
        <f t="shared" si="6"/>
        <v>81.10484307148707</v>
      </c>
    </row>
    <row r="71" spans="1:7" s="6" customFormat="1" ht="93.75">
      <c r="A71" s="24" t="s">
        <v>69</v>
      </c>
      <c r="B71" s="13" t="s">
        <v>177</v>
      </c>
      <c r="C71" s="46">
        <v>5976300</v>
      </c>
      <c r="D71" s="46">
        <v>5976300</v>
      </c>
      <c r="E71" s="46">
        <v>4417352</v>
      </c>
      <c r="F71" s="15">
        <f t="shared" si="5"/>
        <v>73.91449559091745</v>
      </c>
      <c r="G71" s="25">
        <f t="shared" si="6"/>
        <v>73.91449559091745</v>
      </c>
    </row>
    <row r="72" spans="1:7" s="6" customFormat="1" ht="93.75">
      <c r="A72" s="24" t="s">
        <v>70</v>
      </c>
      <c r="B72" s="13" t="s">
        <v>177</v>
      </c>
      <c r="C72" s="46">
        <v>330900</v>
      </c>
      <c r="D72" s="46">
        <v>330900</v>
      </c>
      <c r="E72" s="46">
        <v>191648.91</v>
      </c>
      <c r="F72" s="15">
        <f t="shared" si="5"/>
        <v>57.91747053490481</v>
      </c>
      <c r="G72" s="25">
        <f t="shared" si="6"/>
        <v>57.91747053490481</v>
      </c>
    </row>
    <row r="73" spans="1:7" s="6" customFormat="1" ht="93.75" customHeight="1">
      <c r="A73" s="24" t="s">
        <v>71</v>
      </c>
      <c r="B73" s="13" t="s">
        <v>178</v>
      </c>
      <c r="C73" s="46">
        <v>100000</v>
      </c>
      <c r="D73" s="46">
        <v>100000</v>
      </c>
      <c r="E73" s="46">
        <v>64698</v>
      </c>
      <c r="F73" s="15">
        <f>E73*100/C73</f>
        <v>64.698</v>
      </c>
      <c r="G73" s="25">
        <f>E73*100/D73</f>
        <v>64.698</v>
      </c>
    </row>
    <row r="74" spans="1:7" s="6" customFormat="1" ht="93.75">
      <c r="A74" s="24" t="s">
        <v>72</v>
      </c>
      <c r="B74" s="13" t="s">
        <v>179</v>
      </c>
      <c r="C74" s="46">
        <v>602000</v>
      </c>
      <c r="D74" s="46">
        <v>602000</v>
      </c>
      <c r="E74" s="46">
        <v>458365</v>
      </c>
      <c r="F74" s="15">
        <f t="shared" si="5"/>
        <v>76.14036544850498</v>
      </c>
      <c r="G74" s="25">
        <f t="shared" si="6"/>
        <v>76.14036544850498</v>
      </c>
    </row>
    <row r="75" spans="1:7" s="6" customFormat="1" ht="93.75">
      <c r="A75" s="24" t="s">
        <v>73</v>
      </c>
      <c r="B75" s="13" t="s">
        <v>179</v>
      </c>
      <c r="C75" s="46">
        <v>11800</v>
      </c>
      <c r="D75" s="46">
        <v>11800</v>
      </c>
      <c r="E75" s="46">
        <v>5772.1</v>
      </c>
      <c r="F75" s="15">
        <f t="shared" si="5"/>
        <v>48.916101694915255</v>
      </c>
      <c r="G75" s="25">
        <f t="shared" si="6"/>
        <v>48.916101694915255</v>
      </c>
    </row>
    <row r="76" spans="1:7" s="6" customFormat="1" ht="93.75">
      <c r="A76" s="24" t="s">
        <v>74</v>
      </c>
      <c r="B76" s="13" t="s">
        <v>75</v>
      </c>
      <c r="C76" s="46">
        <v>252000</v>
      </c>
      <c r="D76" s="46">
        <v>252000</v>
      </c>
      <c r="E76" s="46">
        <v>169250</v>
      </c>
      <c r="F76" s="15">
        <f t="shared" si="5"/>
        <v>67.16269841269842</v>
      </c>
      <c r="G76" s="25">
        <f t="shared" si="6"/>
        <v>67.16269841269842</v>
      </c>
    </row>
    <row r="77" spans="1:7" s="6" customFormat="1" ht="93.75">
      <c r="A77" s="24" t="s">
        <v>76</v>
      </c>
      <c r="B77" s="13" t="s">
        <v>77</v>
      </c>
      <c r="C77" s="46">
        <v>11700</v>
      </c>
      <c r="D77" s="46">
        <v>11700</v>
      </c>
      <c r="E77" s="46">
        <v>6242.7</v>
      </c>
      <c r="F77" s="15">
        <f t="shared" si="5"/>
        <v>53.35641025641026</v>
      </c>
      <c r="G77" s="25">
        <f t="shared" si="6"/>
        <v>53.35641025641026</v>
      </c>
    </row>
    <row r="78" spans="1:7" s="6" customFormat="1" ht="75">
      <c r="A78" s="24" t="s">
        <v>78</v>
      </c>
      <c r="B78" s="13" t="s">
        <v>79</v>
      </c>
      <c r="C78" s="46">
        <v>6000</v>
      </c>
      <c r="D78" s="46">
        <v>6000</v>
      </c>
      <c r="E78" s="46">
        <v>1675.94</v>
      </c>
      <c r="F78" s="15">
        <f t="shared" si="5"/>
        <v>27.932333333333332</v>
      </c>
      <c r="G78" s="25">
        <f t="shared" si="6"/>
        <v>27.932333333333332</v>
      </c>
    </row>
    <row r="79" spans="1:7" s="6" customFormat="1" ht="93.75">
      <c r="A79" s="24" t="s">
        <v>80</v>
      </c>
      <c r="B79" s="13" t="s">
        <v>180</v>
      </c>
      <c r="C79" s="46">
        <v>915300</v>
      </c>
      <c r="D79" s="46">
        <v>915300</v>
      </c>
      <c r="E79" s="46">
        <v>678496</v>
      </c>
      <c r="F79" s="15">
        <f t="shared" si="5"/>
        <v>74.1282639571725</v>
      </c>
      <c r="G79" s="25">
        <f t="shared" si="6"/>
        <v>74.1282639571725</v>
      </c>
    </row>
    <row r="80" spans="1:7" s="6" customFormat="1" ht="93.75">
      <c r="A80" s="24" t="s">
        <v>81</v>
      </c>
      <c r="B80" s="13" t="s">
        <v>180</v>
      </c>
      <c r="C80" s="46">
        <v>16000</v>
      </c>
      <c r="D80" s="46">
        <v>16000</v>
      </c>
      <c r="E80" s="46">
        <v>9412.25</v>
      </c>
      <c r="F80" s="15">
        <f t="shared" si="5"/>
        <v>58.8265625</v>
      </c>
      <c r="G80" s="25">
        <f t="shared" si="6"/>
        <v>58.8265625</v>
      </c>
    </row>
    <row r="81" spans="1:7" s="6" customFormat="1" ht="37.5">
      <c r="A81" s="24" t="s">
        <v>82</v>
      </c>
      <c r="B81" s="13" t="s">
        <v>83</v>
      </c>
      <c r="C81" s="46">
        <v>59000</v>
      </c>
      <c r="D81" s="46">
        <v>59000</v>
      </c>
      <c r="E81" s="46">
        <v>58541</v>
      </c>
      <c r="F81" s="15">
        <f t="shared" si="5"/>
        <v>99.22203389830509</v>
      </c>
      <c r="G81" s="25">
        <f t="shared" si="6"/>
        <v>99.22203389830509</v>
      </c>
    </row>
    <row r="82" spans="1:7" s="6" customFormat="1" ht="18.75">
      <c r="A82" s="24" t="s">
        <v>84</v>
      </c>
      <c r="B82" s="13" t="s">
        <v>85</v>
      </c>
      <c r="C82" s="46">
        <v>130000</v>
      </c>
      <c r="D82" s="46">
        <v>130000</v>
      </c>
      <c r="E82" s="46">
        <v>92156</v>
      </c>
      <c r="F82" s="15">
        <f t="shared" si="5"/>
        <v>70.88923076923076</v>
      </c>
      <c r="G82" s="25">
        <f t="shared" si="6"/>
        <v>70.88923076923076</v>
      </c>
    </row>
    <row r="83" spans="1:7" s="6" customFormat="1" ht="37.5">
      <c r="A83" s="24" t="s">
        <v>86</v>
      </c>
      <c r="B83" s="13" t="s">
        <v>87</v>
      </c>
      <c r="C83" s="46">
        <v>388700</v>
      </c>
      <c r="D83" s="46">
        <v>388700</v>
      </c>
      <c r="E83" s="46">
        <v>303042</v>
      </c>
      <c r="F83" s="15">
        <f t="shared" si="5"/>
        <v>77.96295343452535</v>
      </c>
      <c r="G83" s="25">
        <f t="shared" si="6"/>
        <v>77.96295343452535</v>
      </c>
    </row>
    <row r="84" spans="1:7" s="6" customFormat="1" ht="37.5">
      <c r="A84" s="24" t="s">
        <v>88</v>
      </c>
      <c r="B84" s="13" t="s">
        <v>89</v>
      </c>
      <c r="C84" s="46">
        <v>31600</v>
      </c>
      <c r="D84" s="46">
        <v>31600</v>
      </c>
      <c r="E84" s="46">
        <v>29459.9</v>
      </c>
      <c r="F84" s="15">
        <f t="shared" si="5"/>
        <v>93.22753164556963</v>
      </c>
      <c r="G84" s="25">
        <f t="shared" si="6"/>
        <v>93.22753164556963</v>
      </c>
    </row>
    <row r="85" spans="1:7" s="6" customFormat="1" ht="18.75">
      <c r="A85" s="24" t="s">
        <v>90</v>
      </c>
      <c r="B85" s="13" t="s">
        <v>91</v>
      </c>
      <c r="C85" s="46">
        <v>703600</v>
      </c>
      <c r="D85" s="46">
        <v>753600</v>
      </c>
      <c r="E85" s="46">
        <v>554728</v>
      </c>
      <c r="F85" s="15">
        <f t="shared" si="5"/>
        <v>78.84138715179078</v>
      </c>
      <c r="G85" s="25">
        <f t="shared" si="6"/>
        <v>73.6104033970276</v>
      </c>
    </row>
    <row r="86" spans="1:7" s="6" customFormat="1" ht="18.75">
      <c r="A86" s="24" t="s">
        <v>92</v>
      </c>
      <c r="B86" s="13" t="s">
        <v>93</v>
      </c>
      <c r="C86" s="46">
        <v>10696000</v>
      </c>
      <c r="D86" s="46">
        <v>12009020</v>
      </c>
      <c r="E86" s="46">
        <v>10572499.18</v>
      </c>
      <c r="F86" s="15">
        <f t="shared" si="5"/>
        <v>98.84535508601347</v>
      </c>
      <c r="G86" s="25">
        <f t="shared" si="6"/>
        <v>88.03798461489781</v>
      </c>
    </row>
    <row r="87" spans="1:7" s="6" customFormat="1" ht="18.75">
      <c r="A87" s="24" t="s">
        <v>94</v>
      </c>
      <c r="B87" s="13" t="s">
        <v>95</v>
      </c>
      <c r="C87" s="46">
        <v>25624800</v>
      </c>
      <c r="D87" s="46">
        <v>25597399</v>
      </c>
      <c r="E87" s="46">
        <v>21275234</v>
      </c>
      <c r="F87" s="15">
        <f t="shared" si="5"/>
        <v>83.02595142205988</v>
      </c>
      <c r="G87" s="25">
        <f t="shared" si="6"/>
        <v>83.11482740883166</v>
      </c>
    </row>
    <row r="88" spans="1:7" s="6" customFormat="1" ht="37.5">
      <c r="A88" s="24" t="s">
        <v>96</v>
      </c>
      <c r="B88" s="13" t="s">
        <v>97</v>
      </c>
      <c r="C88" s="46">
        <v>1575500</v>
      </c>
      <c r="D88" s="46">
        <v>1575500</v>
      </c>
      <c r="E88" s="46">
        <v>1354461</v>
      </c>
      <c r="F88" s="15">
        <f>E88*100/C88</f>
        <v>85.97023167248493</v>
      </c>
      <c r="G88" s="25">
        <f t="shared" si="6"/>
        <v>85.97023167248493</v>
      </c>
    </row>
    <row r="89" spans="1:7" s="6" customFormat="1" ht="18.75">
      <c r="A89" s="24" t="s">
        <v>98</v>
      </c>
      <c r="B89" s="13" t="s">
        <v>99</v>
      </c>
      <c r="C89" s="46">
        <v>4567600</v>
      </c>
      <c r="D89" s="46">
        <v>4567600</v>
      </c>
      <c r="E89" s="46">
        <v>3348341</v>
      </c>
      <c r="F89" s="15">
        <f t="shared" si="5"/>
        <v>73.30635344601103</v>
      </c>
      <c r="G89" s="25">
        <f t="shared" si="6"/>
        <v>73.30635344601103</v>
      </c>
    </row>
    <row r="90" spans="1:7" s="6" customFormat="1" ht="18.75">
      <c r="A90" s="24" t="s">
        <v>100</v>
      </c>
      <c r="B90" s="13" t="s">
        <v>101</v>
      </c>
      <c r="C90" s="46">
        <v>805800</v>
      </c>
      <c r="D90" s="46">
        <v>805800</v>
      </c>
      <c r="E90" s="46">
        <v>694254</v>
      </c>
      <c r="F90" s="15">
        <f t="shared" si="5"/>
        <v>86.15711094564408</v>
      </c>
      <c r="G90" s="25">
        <f t="shared" si="6"/>
        <v>86.15711094564408</v>
      </c>
    </row>
    <row r="91" spans="1:7" s="6" customFormat="1" ht="18.75">
      <c r="A91" s="24" t="s">
        <v>102</v>
      </c>
      <c r="B91" s="13" t="s">
        <v>103</v>
      </c>
      <c r="C91" s="46">
        <v>20000</v>
      </c>
      <c r="D91" s="46">
        <v>63401</v>
      </c>
      <c r="E91" s="46">
        <v>59247.91</v>
      </c>
      <c r="F91" s="15">
        <f t="shared" si="5"/>
        <v>296.23955</v>
      </c>
      <c r="G91" s="25">
        <f t="shared" si="6"/>
        <v>93.4494881784199</v>
      </c>
    </row>
    <row r="92" spans="1:7" s="6" customFormat="1" ht="18.75">
      <c r="A92" s="24" t="s">
        <v>104</v>
      </c>
      <c r="B92" s="13" t="s">
        <v>105</v>
      </c>
      <c r="C92" s="46">
        <v>2121200</v>
      </c>
      <c r="D92" s="46">
        <v>2121200</v>
      </c>
      <c r="E92" s="46">
        <v>1940626</v>
      </c>
      <c r="F92" s="15">
        <f t="shared" si="5"/>
        <v>91.48717706958325</v>
      </c>
      <c r="G92" s="25">
        <f t="shared" si="6"/>
        <v>91.48717706958325</v>
      </c>
    </row>
    <row r="93" spans="1:7" s="6" customFormat="1" ht="37.5">
      <c r="A93" s="24" t="s">
        <v>106</v>
      </c>
      <c r="B93" s="13" t="s">
        <v>107</v>
      </c>
      <c r="C93" s="46">
        <v>1200000</v>
      </c>
      <c r="D93" s="46">
        <v>1200000</v>
      </c>
      <c r="E93" s="46">
        <v>822634</v>
      </c>
      <c r="F93" s="15">
        <f t="shared" si="5"/>
        <v>68.55283333333334</v>
      </c>
      <c r="G93" s="25">
        <f t="shared" si="6"/>
        <v>68.55283333333334</v>
      </c>
    </row>
    <row r="94" spans="1:7" s="6" customFormat="1" ht="56.25">
      <c r="A94" s="24" t="s">
        <v>108</v>
      </c>
      <c r="B94" s="13" t="s">
        <v>109</v>
      </c>
      <c r="C94" s="46">
        <v>403000</v>
      </c>
      <c r="D94" s="46">
        <v>403000</v>
      </c>
      <c r="E94" s="46">
        <v>292198.74</v>
      </c>
      <c r="F94" s="15">
        <f t="shared" si="5"/>
        <v>72.50589081885856</v>
      </c>
      <c r="G94" s="25">
        <f t="shared" si="6"/>
        <v>72.50589081885856</v>
      </c>
    </row>
    <row r="95" spans="1:7" s="6" customFormat="1" ht="18.75">
      <c r="A95" s="24" t="s">
        <v>110</v>
      </c>
      <c r="B95" s="13" t="s">
        <v>111</v>
      </c>
      <c r="C95" s="46">
        <v>310183</v>
      </c>
      <c r="D95" s="46">
        <v>476033</v>
      </c>
      <c r="E95" s="46">
        <v>342197.84</v>
      </c>
      <c r="F95" s="15">
        <f t="shared" si="5"/>
        <v>110.3212748603244</v>
      </c>
      <c r="G95" s="25">
        <f t="shared" si="6"/>
        <v>71.88531887495195</v>
      </c>
    </row>
    <row r="96" spans="1:7" s="6" customFormat="1" ht="37.5">
      <c r="A96" s="24" t="s">
        <v>112</v>
      </c>
      <c r="B96" s="13" t="s">
        <v>113</v>
      </c>
      <c r="C96" s="46">
        <v>23400</v>
      </c>
      <c r="D96" s="46">
        <v>49300</v>
      </c>
      <c r="E96" s="46">
        <v>43222</v>
      </c>
      <c r="F96" s="15">
        <f t="shared" si="5"/>
        <v>184.7094017094017</v>
      </c>
      <c r="G96" s="25">
        <f t="shared" si="6"/>
        <v>87.67139959432049</v>
      </c>
    </row>
    <row r="97" spans="1:7" s="6" customFormat="1" ht="37.5">
      <c r="A97" s="24" t="s">
        <v>114</v>
      </c>
      <c r="B97" s="13" t="s">
        <v>115</v>
      </c>
      <c r="C97" s="46">
        <v>51900</v>
      </c>
      <c r="D97" s="46">
        <v>51900</v>
      </c>
      <c r="E97" s="46">
        <v>9060</v>
      </c>
      <c r="F97" s="15">
        <f t="shared" si="5"/>
        <v>17.45664739884393</v>
      </c>
      <c r="G97" s="25">
        <f t="shared" si="6"/>
        <v>17.45664739884393</v>
      </c>
    </row>
    <row r="98" spans="1:7" s="6" customFormat="1" ht="37.5">
      <c r="A98" s="24" t="s">
        <v>116</v>
      </c>
      <c r="B98" s="13" t="s">
        <v>117</v>
      </c>
      <c r="C98" s="46">
        <v>420535</v>
      </c>
      <c r="D98" s="46">
        <v>1028650</v>
      </c>
      <c r="E98" s="46">
        <v>520267.5</v>
      </c>
      <c r="F98" s="15">
        <f t="shared" si="5"/>
        <v>123.7156241454338</v>
      </c>
      <c r="G98" s="25">
        <f t="shared" si="6"/>
        <v>50.5776989257765</v>
      </c>
    </row>
    <row r="99" spans="1:7" s="6" customFormat="1" ht="37.5">
      <c r="A99" s="24" t="s">
        <v>118</v>
      </c>
      <c r="B99" s="13" t="s">
        <v>119</v>
      </c>
      <c r="C99" s="46">
        <v>15000</v>
      </c>
      <c r="D99" s="46">
        <v>15000</v>
      </c>
      <c r="E99" s="46">
        <v>8252</v>
      </c>
      <c r="F99" s="15">
        <f t="shared" si="5"/>
        <v>55.013333333333335</v>
      </c>
      <c r="G99" s="25">
        <f t="shared" si="6"/>
        <v>55.013333333333335</v>
      </c>
    </row>
    <row r="100" spans="1:7" s="6" customFormat="1" ht="37.5">
      <c r="A100" s="24" t="s">
        <v>120</v>
      </c>
      <c r="B100" s="13" t="s">
        <v>121</v>
      </c>
      <c r="C100" s="46">
        <v>66400</v>
      </c>
      <c r="D100" s="46">
        <v>89081</v>
      </c>
      <c r="E100" s="46">
        <v>62442.26</v>
      </c>
      <c r="F100" s="15">
        <f t="shared" si="5"/>
        <v>94.03954819277108</v>
      </c>
      <c r="G100" s="25">
        <f t="shared" si="6"/>
        <v>70.09604741751889</v>
      </c>
    </row>
    <row r="101" spans="1:7" s="6" customFormat="1" ht="75">
      <c r="A101" s="24" t="s">
        <v>122</v>
      </c>
      <c r="B101" s="13" t="s">
        <v>123</v>
      </c>
      <c r="C101" s="46">
        <v>98800</v>
      </c>
      <c r="D101" s="46">
        <v>298700</v>
      </c>
      <c r="E101" s="46">
        <v>296667</v>
      </c>
      <c r="F101" s="15">
        <f t="shared" si="5"/>
        <v>300.27024291497975</v>
      </c>
      <c r="G101" s="25">
        <f t="shared" si="6"/>
        <v>99.31938399732172</v>
      </c>
    </row>
    <row r="102" spans="1:7" s="6" customFormat="1" ht="37.5">
      <c r="A102" s="24" t="s">
        <v>124</v>
      </c>
      <c r="B102" s="13" t="s">
        <v>125</v>
      </c>
      <c r="C102" s="46">
        <v>2198300</v>
      </c>
      <c r="D102" s="46">
        <v>2206712</v>
      </c>
      <c r="E102" s="46">
        <v>1571743.23</v>
      </c>
      <c r="F102" s="15">
        <f t="shared" si="5"/>
        <v>71.498122640222</v>
      </c>
      <c r="G102" s="25">
        <f t="shared" si="6"/>
        <v>71.22557134777895</v>
      </c>
    </row>
    <row r="103" spans="1:7" s="6" customFormat="1" ht="75">
      <c r="A103" s="24" t="s">
        <v>126</v>
      </c>
      <c r="B103" s="13" t="s">
        <v>127</v>
      </c>
      <c r="C103" s="46">
        <v>377400</v>
      </c>
      <c r="D103" s="46">
        <v>577400</v>
      </c>
      <c r="E103" s="46">
        <v>500001</v>
      </c>
      <c r="F103" s="15">
        <f t="shared" si="5"/>
        <v>132.48569157392686</v>
      </c>
      <c r="G103" s="25">
        <f t="shared" si="6"/>
        <v>86.59525458953931</v>
      </c>
    </row>
    <row r="104" spans="1:7" s="6" customFormat="1" ht="37.5">
      <c r="A104" s="24" t="s">
        <v>128</v>
      </c>
      <c r="B104" s="13" t="s">
        <v>129</v>
      </c>
      <c r="C104" s="46">
        <v>48000</v>
      </c>
      <c r="D104" s="46">
        <v>48000</v>
      </c>
      <c r="E104" s="46">
        <v>33464.05</v>
      </c>
      <c r="F104" s="15">
        <f t="shared" si="5"/>
        <v>69.71677083333334</v>
      </c>
      <c r="G104" s="25">
        <f t="shared" si="6"/>
        <v>69.71677083333334</v>
      </c>
    </row>
    <row r="105" spans="1:7" s="6" customFormat="1" ht="37.5">
      <c r="A105" s="24" t="s">
        <v>130</v>
      </c>
      <c r="B105" s="13" t="s">
        <v>131</v>
      </c>
      <c r="C105" s="46">
        <v>8690200</v>
      </c>
      <c r="D105" s="46">
        <v>8690200</v>
      </c>
      <c r="E105" s="46">
        <v>7162086</v>
      </c>
      <c r="F105" s="15">
        <f t="shared" si="5"/>
        <v>82.41566362109042</v>
      </c>
      <c r="G105" s="25">
        <f t="shared" si="6"/>
        <v>82.41566362109042</v>
      </c>
    </row>
    <row r="106" spans="1:7" s="6" customFormat="1" ht="56.25">
      <c r="A106" s="24" t="s">
        <v>132</v>
      </c>
      <c r="B106" s="13" t="s">
        <v>133</v>
      </c>
      <c r="C106" s="46">
        <v>36019</v>
      </c>
      <c r="D106" s="46">
        <v>36019</v>
      </c>
      <c r="E106" s="46">
        <v>36019</v>
      </c>
      <c r="F106" s="15">
        <f t="shared" si="5"/>
        <v>100</v>
      </c>
      <c r="G106" s="25">
        <f t="shared" si="6"/>
        <v>100</v>
      </c>
    </row>
    <row r="107" spans="1:7" s="6" customFormat="1" ht="18.75">
      <c r="A107" s="22" t="s">
        <v>134</v>
      </c>
      <c r="B107" s="12" t="s">
        <v>135</v>
      </c>
      <c r="C107" s="10">
        <f>C108+C109</f>
        <v>1639704</v>
      </c>
      <c r="D107" s="10">
        <f>D108+D109</f>
        <v>2458518</v>
      </c>
      <c r="E107" s="10">
        <f>E108+E109</f>
        <v>1583978.59</v>
      </c>
      <c r="F107" s="14">
        <f t="shared" si="5"/>
        <v>96.60149575777092</v>
      </c>
      <c r="G107" s="23">
        <f t="shared" si="6"/>
        <v>64.42818763173587</v>
      </c>
    </row>
    <row r="108" spans="1:7" s="6" customFormat="1" ht="18.75">
      <c r="A108" s="24">
        <v>100103</v>
      </c>
      <c r="B108" s="13" t="s">
        <v>206</v>
      </c>
      <c r="C108" s="46">
        <v>0</v>
      </c>
      <c r="D108" s="46">
        <v>96696</v>
      </c>
      <c r="E108" s="46">
        <v>96696</v>
      </c>
      <c r="F108" s="15"/>
      <c r="G108" s="25">
        <f t="shared" si="6"/>
        <v>100</v>
      </c>
    </row>
    <row r="109" spans="1:7" s="6" customFormat="1" ht="18.75">
      <c r="A109" s="24">
        <v>100203</v>
      </c>
      <c r="B109" s="13" t="s">
        <v>207</v>
      </c>
      <c r="C109" s="46">
        <v>1639704</v>
      </c>
      <c r="D109" s="46">
        <v>2361822</v>
      </c>
      <c r="E109" s="46">
        <v>1487282.59</v>
      </c>
      <c r="F109" s="15">
        <f t="shared" si="5"/>
        <v>90.70433383098413</v>
      </c>
      <c r="G109" s="25">
        <f t="shared" si="6"/>
        <v>62.971832339608994</v>
      </c>
    </row>
    <row r="110" spans="1:7" s="6" customFormat="1" ht="18.75">
      <c r="A110" s="22" t="s">
        <v>136</v>
      </c>
      <c r="B110" s="12" t="s">
        <v>137</v>
      </c>
      <c r="C110" s="10">
        <f>C111+C112+C113+C114+C115</f>
        <v>10433056</v>
      </c>
      <c r="D110" s="10">
        <f>D111+D112+D113+D114+D115</f>
        <v>10084397</v>
      </c>
      <c r="E110" s="10">
        <f>E111+E112+E113+E114+E115</f>
        <v>6683538.38</v>
      </c>
      <c r="F110" s="14">
        <f t="shared" si="5"/>
        <v>64.0611761309438</v>
      </c>
      <c r="G110" s="23">
        <f t="shared" si="6"/>
        <v>66.27603395621969</v>
      </c>
    </row>
    <row r="111" spans="1:7" s="6" customFormat="1" ht="18.75">
      <c r="A111" s="24">
        <v>110201</v>
      </c>
      <c r="B111" s="13" t="s">
        <v>208</v>
      </c>
      <c r="C111" s="46">
        <v>2307751</v>
      </c>
      <c r="D111" s="46">
        <v>2171829</v>
      </c>
      <c r="E111" s="46">
        <v>1557334.76</v>
      </c>
      <c r="F111" s="15">
        <f t="shared" si="5"/>
        <v>67.48278995437549</v>
      </c>
      <c r="G111" s="25">
        <f t="shared" si="6"/>
        <v>71.70614076890952</v>
      </c>
    </row>
    <row r="112" spans="1:7" s="6" customFormat="1" ht="18.75">
      <c r="A112" s="24">
        <v>110202</v>
      </c>
      <c r="B112" s="13" t="s">
        <v>209</v>
      </c>
      <c r="C112" s="46">
        <v>504831</v>
      </c>
      <c r="D112" s="46">
        <v>410624</v>
      </c>
      <c r="E112" s="46">
        <v>244814.5</v>
      </c>
      <c r="F112" s="15">
        <f t="shared" si="5"/>
        <v>48.49434761335972</v>
      </c>
      <c r="G112" s="25">
        <f t="shared" si="6"/>
        <v>59.62011475218205</v>
      </c>
    </row>
    <row r="113" spans="1:7" s="6" customFormat="1" ht="37.5">
      <c r="A113" s="24">
        <v>110204</v>
      </c>
      <c r="B113" s="13" t="s">
        <v>210</v>
      </c>
      <c r="C113" s="46">
        <v>4351165</v>
      </c>
      <c r="D113" s="46">
        <v>4387731</v>
      </c>
      <c r="E113" s="46">
        <v>2886283.6</v>
      </c>
      <c r="F113" s="15">
        <f t="shared" si="5"/>
        <v>66.33358192576011</v>
      </c>
      <c r="G113" s="25">
        <f t="shared" si="6"/>
        <v>65.78077826557735</v>
      </c>
    </row>
    <row r="114" spans="1:7" s="6" customFormat="1" ht="18.75">
      <c r="A114" s="24">
        <v>110205</v>
      </c>
      <c r="B114" s="13" t="s">
        <v>211</v>
      </c>
      <c r="C114" s="46">
        <v>2687361</v>
      </c>
      <c r="D114" s="46">
        <v>2510219</v>
      </c>
      <c r="E114" s="46">
        <v>1633800.88</v>
      </c>
      <c r="F114" s="15">
        <f t="shared" si="5"/>
        <v>60.795735295704596</v>
      </c>
      <c r="G114" s="25">
        <f t="shared" si="6"/>
        <v>65.08598970846766</v>
      </c>
    </row>
    <row r="115" spans="1:7" s="6" customFormat="1" ht="18.75">
      <c r="A115" s="24">
        <v>110502</v>
      </c>
      <c r="B115" s="13" t="s">
        <v>212</v>
      </c>
      <c r="C115" s="46">
        <v>581948</v>
      </c>
      <c r="D115" s="46">
        <v>603994</v>
      </c>
      <c r="E115" s="46">
        <v>361304.64</v>
      </c>
      <c r="F115" s="15">
        <f t="shared" si="5"/>
        <v>62.08538219909683</v>
      </c>
      <c r="G115" s="25">
        <f t="shared" si="6"/>
        <v>59.81924323751561</v>
      </c>
    </row>
    <row r="116" spans="1:7" s="6" customFormat="1" ht="18.75">
      <c r="A116" s="22" t="s">
        <v>138</v>
      </c>
      <c r="B116" s="12" t="s">
        <v>139</v>
      </c>
      <c r="C116" s="10">
        <f>C117+C118+C119+C120+C121</f>
        <v>1351100</v>
      </c>
      <c r="D116" s="10">
        <f>D117+D118+D119+D120+D121</f>
        <v>1442095</v>
      </c>
      <c r="E116" s="10">
        <f>E117+E118+E119+E120+E121</f>
        <v>970665.4800000001</v>
      </c>
      <c r="F116" s="14">
        <f t="shared" si="5"/>
        <v>71.8426082451336</v>
      </c>
      <c r="G116" s="23">
        <f t="shared" si="6"/>
        <v>67.30939917273135</v>
      </c>
    </row>
    <row r="117" spans="1:7" s="6" customFormat="1" ht="18.75">
      <c r="A117" s="24">
        <v>130102</v>
      </c>
      <c r="B117" s="13" t="s">
        <v>213</v>
      </c>
      <c r="C117" s="46">
        <v>70000</v>
      </c>
      <c r="D117" s="46">
        <v>91165</v>
      </c>
      <c r="E117" s="46">
        <v>67506.29</v>
      </c>
      <c r="F117" s="15">
        <f t="shared" si="5"/>
        <v>96.43755714285713</v>
      </c>
      <c r="G117" s="25">
        <f t="shared" si="6"/>
        <v>74.04847254977238</v>
      </c>
    </row>
    <row r="118" spans="1:7" s="6" customFormat="1" ht="37.5">
      <c r="A118" s="24">
        <v>130107</v>
      </c>
      <c r="B118" s="13" t="s">
        <v>214</v>
      </c>
      <c r="C118" s="46">
        <v>1171100</v>
      </c>
      <c r="D118" s="46">
        <v>1201930</v>
      </c>
      <c r="E118" s="46">
        <v>815405.66</v>
      </c>
      <c r="F118" s="15">
        <f t="shared" si="5"/>
        <v>69.62732986081461</v>
      </c>
      <c r="G118" s="25">
        <f t="shared" si="6"/>
        <v>67.84136014576556</v>
      </c>
    </row>
    <row r="119" spans="1:7" s="6" customFormat="1" ht="18.75">
      <c r="A119" s="24">
        <v>130112</v>
      </c>
      <c r="B119" s="13" t="s">
        <v>159</v>
      </c>
      <c r="C119" s="46">
        <v>55000</v>
      </c>
      <c r="D119" s="46">
        <v>82000</v>
      </c>
      <c r="E119" s="46">
        <v>46306.89</v>
      </c>
      <c r="F119" s="15">
        <f t="shared" si="5"/>
        <v>84.19434545454546</v>
      </c>
      <c r="G119" s="25">
        <f t="shared" si="6"/>
        <v>56.47181707317073</v>
      </c>
    </row>
    <row r="120" spans="1:7" s="6" customFormat="1" ht="56.25">
      <c r="A120" s="24">
        <v>130201</v>
      </c>
      <c r="B120" s="13" t="s">
        <v>215</v>
      </c>
      <c r="C120" s="46">
        <v>10000</v>
      </c>
      <c r="D120" s="46">
        <v>17000</v>
      </c>
      <c r="E120" s="46">
        <v>7010</v>
      </c>
      <c r="F120" s="15">
        <f t="shared" si="5"/>
        <v>70.1</v>
      </c>
      <c r="G120" s="25">
        <f t="shared" si="6"/>
        <v>41.23529411764706</v>
      </c>
    </row>
    <row r="121" spans="1:7" s="6" customFormat="1" ht="37.5">
      <c r="A121" s="24">
        <v>130204</v>
      </c>
      <c r="B121" s="13" t="s">
        <v>216</v>
      </c>
      <c r="C121" s="46">
        <v>45000</v>
      </c>
      <c r="D121" s="46">
        <v>50000</v>
      </c>
      <c r="E121" s="46">
        <v>34436.64</v>
      </c>
      <c r="F121" s="15">
        <f t="shared" si="5"/>
        <v>76.52586666666667</v>
      </c>
      <c r="G121" s="25">
        <f t="shared" si="6"/>
        <v>68.87328</v>
      </c>
    </row>
    <row r="122" spans="1:7" s="6" customFormat="1" ht="18.75" hidden="1">
      <c r="A122" s="22" t="s">
        <v>140</v>
      </c>
      <c r="B122" s="12" t="s">
        <v>141</v>
      </c>
      <c r="C122" s="10"/>
      <c r="D122" s="10"/>
      <c r="E122" s="10"/>
      <c r="F122" s="15"/>
      <c r="G122" s="25"/>
    </row>
    <row r="123" spans="1:7" s="6" customFormat="1" ht="37.5" hidden="1">
      <c r="A123" s="24" t="s">
        <v>142</v>
      </c>
      <c r="B123" s="13" t="s">
        <v>143</v>
      </c>
      <c r="C123" s="7"/>
      <c r="D123" s="7"/>
      <c r="E123" s="7"/>
      <c r="F123" s="15"/>
      <c r="G123" s="25"/>
    </row>
    <row r="124" spans="1:7" s="6" customFormat="1" ht="37.5">
      <c r="A124" s="22">
        <v>160000</v>
      </c>
      <c r="B124" s="12" t="s">
        <v>165</v>
      </c>
      <c r="C124" s="10">
        <f>C125</f>
        <v>4500</v>
      </c>
      <c r="D124" s="10">
        <f>D125</f>
        <v>24824</v>
      </c>
      <c r="E124" s="10">
        <f>E125</f>
        <v>18427.68</v>
      </c>
      <c r="F124" s="14">
        <f t="shared" si="5"/>
        <v>409.504</v>
      </c>
      <c r="G124" s="23">
        <f t="shared" si="6"/>
        <v>74.23332259104093</v>
      </c>
    </row>
    <row r="125" spans="1:7" s="6" customFormat="1" ht="18.75">
      <c r="A125" s="24">
        <v>160101</v>
      </c>
      <c r="B125" s="13" t="s">
        <v>217</v>
      </c>
      <c r="C125" s="46">
        <v>4500</v>
      </c>
      <c r="D125" s="46">
        <v>24824</v>
      </c>
      <c r="E125" s="46">
        <v>18427.68</v>
      </c>
      <c r="F125" s="15">
        <f t="shared" si="5"/>
        <v>409.504</v>
      </c>
      <c r="G125" s="25">
        <f t="shared" si="6"/>
        <v>74.23332259104093</v>
      </c>
    </row>
    <row r="126" spans="1:7" s="6" customFormat="1" ht="37.5">
      <c r="A126" s="22" t="s">
        <v>144</v>
      </c>
      <c r="B126" s="12" t="s">
        <v>145</v>
      </c>
      <c r="C126" s="10">
        <f>C127+C128</f>
        <v>1607030</v>
      </c>
      <c r="D126" s="10">
        <f>D127+D128</f>
        <v>1607030</v>
      </c>
      <c r="E126" s="10">
        <f>E127+E128</f>
        <v>1157677</v>
      </c>
      <c r="F126" s="14">
        <f t="shared" si="5"/>
        <v>72.03829424466251</v>
      </c>
      <c r="G126" s="23">
        <f t="shared" si="6"/>
        <v>72.03829424466251</v>
      </c>
    </row>
    <row r="127" spans="1:7" s="6" customFormat="1" ht="56.25">
      <c r="A127" s="24" t="s">
        <v>146</v>
      </c>
      <c r="B127" s="13" t="s">
        <v>147</v>
      </c>
      <c r="C127" s="46">
        <v>1572030</v>
      </c>
      <c r="D127" s="46">
        <v>1572030</v>
      </c>
      <c r="E127" s="46">
        <v>1135347</v>
      </c>
      <c r="F127" s="15">
        <f t="shared" si="5"/>
        <v>72.22171332608157</v>
      </c>
      <c r="G127" s="25">
        <f t="shared" si="6"/>
        <v>72.22171332608157</v>
      </c>
    </row>
    <row r="128" spans="1:7" s="6" customFormat="1" ht="37.5">
      <c r="A128" s="24" t="s">
        <v>148</v>
      </c>
      <c r="B128" s="13" t="s">
        <v>149</v>
      </c>
      <c r="C128" s="46">
        <v>35000</v>
      </c>
      <c r="D128" s="46">
        <v>35000</v>
      </c>
      <c r="E128" s="46">
        <v>22330</v>
      </c>
      <c r="F128" s="15">
        <f t="shared" si="5"/>
        <v>63.8</v>
      </c>
      <c r="G128" s="25">
        <f t="shared" si="6"/>
        <v>63.8</v>
      </c>
    </row>
    <row r="129" spans="1:7" s="6" customFormat="1" ht="18.75">
      <c r="A129" s="22" t="s">
        <v>150</v>
      </c>
      <c r="B129" s="12" t="s">
        <v>151</v>
      </c>
      <c r="C129" s="10"/>
      <c r="D129" s="10"/>
      <c r="E129" s="10"/>
      <c r="F129" s="14"/>
      <c r="G129" s="23"/>
    </row>
    <row r="130" spans="1:7" s="6" customFormat="1" ht="18.75">
      <c r="A130" s="24" t="s">
        <v>152</v>
      </c>
      <c r="B130" s="13" t="s">
        <v>153</v>
      </c>
      <c r="C130" s="7"/>
      <c r="D130" s="7"/>
      <c r="E130" s="7"/>
      <c r="F130" s="15"/>
      <c r="G130" s="25"/>
    </row>
    <row r="131" spans="1:7" s="6" customFormat="1" ht="37.5">
      <c r="A131" s="22">
        <v>210000</v>
      </c>
      <c r="B131" s="12" t="s">
        <v>220</v>
      </c>
      <c r="C131" s="10">
        <f>C132</f>
        <v>0</v>
      </c>
      <c r="D131" s="10">
        <f>D132</f>
        <v>26000</v>
      </c>
      <c r="E131" s="10">
        <f>E132</f>
        <v>26000</v>
      </c>
      <c r="F131" s="14"/>
      <c r="G131" s="23">
        <f t="shared" si="6"/>
        <v>100</v>
      </c>
    </row>
    <row r="132" spans="1:7" s="6" customFormat="1" ht="37.5">
      <c r="A132" s="24">
        <v>210105</v>
      </c>
      <c r="B132" s="13" t="s">
        <v>218</v>
      </c>
      <c r="C132" s="46">
        <v>0</v>
      </c>
      <c r="D132" s="46">
        <v>26000</v>
      </c>
      <c r="E132" s="46">
        <v>26000</v>
      </c>
      <c r="F132" s="15"/>
      <c r="G132" s="25">
        <f aca="true" t="shared" si="7" ref="G132:G143">E132*100/D132</f>
        <v>100</v>
      </c>
    </row>
    <row r="133" spans="1:7" s="6" customFormat="1" ht="18.75">
      <c r="A133" s="22" t="s">
        <v>154</v>
      </c>
      <c r="B133" s="12" t="s">
        <v>155</v>
      </c>
      <c r="C133" s="10">
        <f>SUM(C134:C143)</f>
        <v>15092302</v>
      </c>
      <c r="D133" s="10">
        <f>SUM(D134:D143)</f>
        <v>16110515</v>
      </c>
      <c r="E133" s="10">
        <f>SUM(E134:E143)</f>
        <v>11572087.9</v>
      </c>
      <c r="F133" s="14">
        <f>E133*100/C133</f>
        <v>76.67543294588195</v>
      </c>
      <c r="G133" s="23">
        <f t="shared" si="7"/>
        <v>71.82941017093495</v>
      </c>
    </row>
    <row r="134" spans="1:7" s="6" customFormat="1" ht="18.75">
      <c r="A134" s="24" t="s">
        <v>156</v>
      </c>
      <c r="B134" s="13" t="s">
        <v>157</v>
      </c>
      <c r="C134" s="46">
        <v>93107</v>
      </c>
      <c r="D134" s="46">
        <v>32107</v>
      </c>
      <c r="E134" s="46">
        <v>0</v>
      </c>
      <c r="F134" s="15">
        <f>E134*100/C134</f>
        <v>0</v>
      </c>
      <c r="G134" s="25">
        <f t="shared" si="7"/>
        <v>0</v>
      </c>
    </row>
    <row r="135" spans="1:7" s="6" customFormat="1" ht="86.25" customHeight="1" hidden="1">
      <c r="A135" s="26">
        <v>250388</v>
      </c>
      <c r="B135" s="16" t="s">
        <v>188</v>
      </c>
      <c r="C135" s="46">
        <v>0</v>
      </c>
      <c r="D135" s="46">
        <v>62200</v>
      </c>
      <c r="E135" s="46">
        <v>60592.08</v>
      </c>
      <c r="F135" s="15"/>
      <c r="G135" s="25"/>
    </row>
    <row r="136" spans="1:7" s="6" customFormat="1" ht="86.25" customHeight="1">
      <c r="A136" s="24" t="s">
        <v>238</v>
      </c>
      <c r="B136" s="13" t="s">
        <v>239</v>
      </c>
      <c r="C136" s="46">
        <v>4739701</v>
      </c>
      <c r="D136" s="46">
        <v>4739701</v>
      </c>
      <c r="E136" s="46">
        <v>3557309</v>
      </c>
      <c r="F136" s="15">
        <f>E136*100/C136</f>
        <v>75.05344746430207</v>
      </c>
      <c r="G136" s="25">
        <f>E136*100/D136</f>
        <v>75.05344746430207</v>
      </c>
    </row>
    <row r="137" spans="1:7" s="6" customFormat="1" ht="86.25" customHeight="1">
      <c r="A137" s="24" t="s">
        <v>240</v>
      </c>
      <c r="B137" s="13" t="s">
        <v>241</v>
      </c>
      <c r="C137" s="46">
        <v>9328084</v>
      </c>
      <c r="D137" s="46">
        <v>9328084</v>
      </c>
      <c r="E137" s="46">
        <v>6962686</v>
      </c>
      <c r="F137" s="15">
        <f>E137*100/C137</f>
        <v>74.64218804204593</v>
      </c>
      <c r="G137" s="25">
        <f>E137*100/D137</f>
        <v>74.64218804204593</v>
      </c>
    </row>
    <row r="138" spans="1:7" s="6" customFormat="1" ht="86.25" customHeight="1">
      <c r="A138" s="24" t="s">
        <v>242</v>
      </c>
      <c r="B138" s="13" t="s">
        <v>52</v>
      </c>
      <c r="C138" s="46">
        <v>476010</v>
      </c>
      <c r="D138" s="46">
        <v>256010</v>
      </c>
      <c r="E138" s="46">
        <v>180350</v>
      </c>
      <c r="F138" s="15">
        <f>E138*100/C138</f>
        <v>37.887859498750025</v>
      </c>
      <c r="G138" s="25">
        <f>E138*100/D138</f>
        <v>70.44646693488535</v>
      </c>
    </row>
    <row r="139" spans="1:7" s="6" customFormat="1" ht="86.25" customHeight="1">
      <c r="A139" s="24">
        <v>250353</v>
      </c>
      <c r="B139" s="13" t="s">
        <v>187</v>
      </c>
      <c r="C139" s="46">
        <v>10000</v>
      </c>
      <c r="D139" s="46">
        <v>60000</v>
      </c>
      <c r="E139" s="46">
        <v>60000</v>
      </c>
      <c r="F139" s="15">
        <f>E139*100/C139</f>
        <v>600</v>
      </c>
      <c r="G139" s="25">
        <f>E139*100/D139</f>
        <v>100</v>
      </c>
    </row>
    <row r="140" spans="1:7" s="6" customFormat="1" ht="86.25" customHeight="1">
      <c r="A140" s="24" t="s">
        <v>243</v>
      </c>
      <c r="B140" s="13" t="s">
        <v>2</v>
      </c>
      <c r="C140" s="46">
        <v>0</v>
      </c>
      <c r="D140" s="46">
        <v>421344</v>
      </c>
      <c r="E140" s="46">
        <v>410891</v>
      </c>
      <c r="F140" s="15"/>
      <c r="G140" s="25">
        <f>E140*100/D140</f>
        <v>97.51912926255031</v>
      </c>
    </row>
    <row r="141" spans="1:7" s="6" customFormat="1" ht="37.5">
      <c r="A141" s="26">
        <v>250403</v>
      </c>
      <c r="B141" s="16" t="s">
        <v>219</v>
      </c>
      <c r="C141" s="46">
        <v>0</v>
      </c>
      <c r="D141" s="46">
        <v>600</v>
      </c>
      <c r="E141" s="46">
        <v>0</v>
      </c>
      <c r="F141" s="15"/>
      <c r="G141" s="25">
        <f t="shared" si="7"/>
        <v>0</v>
      </c>
    </row>
    <row r="142" spans="1:7" s="6" customFormat="1" ht="37.5">
      <c r="A142" s="26">
        <v>250344</v>
      </c>
      <c r="B142" s="16" t="s">
        <v>237</v>
      </c>
      <c r="C142" s="46"/>
      <c r="D142" s="46">
        <v>60400</v>
      </c>
      <c r="E142" s="46">
        <v>39906.8</v>
      </c>
      <c r="F142" s="15"/>
      <c r="G142" s="25">
        <f t="shared" si="7"/>
        <v>66.07086092715232</v>
      </c>
    </row>
    <row r="143" spans="1:7" s="6" customFormat="1" ht="19.5" thickBot="1">
      <c r="A143" s="26" t="s">
        <v>158</v>
      </c>
      <c r="B143" s="16" t="s">
        <v>159</v>
      </c>
      <c r="C143" s="46">
        <v>445400</v>
      </c>
      <c r="D143" s="46">
        <v>1150069</v>
      </c>
      <c r="E143" s="46">
        <v>300353.02</v>
      </c>
      <c r="F143" s="15">
        <f>E143*100/C143</f>
        <v>67.43444544229905</v>
      </c>
      <c r="G143" s="25">
        <f t="shared" si="7"/>
        <v>26.11608694782661</v>
      </c>
    </row>
    <row r="144" spans="1:7" s="6" customFormat="1" ht="19.5" thickBot="1">
      <c r="A144" s="17" t="s">
        <v>3</v>
      </c>
      <c r="B144" s="18" t="s">
        <v>160</v>
      </c>
      <c r="C144" s="8">
        <f>C133+C131+C129+C126+C124+C116+C110+C107+C70+C67+C55+C53+C51</f>
        <v>230589336</v>
      </c>
      <c r="D144" s="8">
        <f>D133+D131+D126+D124+D116+D110+D107+D70+D67+D55+D53+D51</f>
        <v>238635459</v>
      </c>
      <c r="E144" s="8">
        <f>E133+E131+E126+E124+E116+E110+E107+E70+E67+E55+E53+E51</f>
        <v>175940669.33999997</v>
      </c>
      <c r="F144" s="19">
        <f>E144*100/C144</f>
        <v>76.30043626128484</v>
      </c>
      <c r="G144" s="20">
        <f>E144*100/D144</f>
        <v>73.72779807212136</v>
      </c>
    </row>
    <row r="145" spans="1:7" ht="19.5" thickBot="1">
      <c r="A145" s="92" t="s">
        <v>33</v>
      </c>
      <c r="B145" s="93"/>
      <c r="C145" s="93"/>
      <c r="D145" s="93"/>
      <c r="E145" s="93"/>
      <c r="F145" s="93"/>
      <c r="G145" s="94"/>
    </row>
    <row r="146" spans="1:7" ht="37.5">
      <c r="A146" s="35">
        <v>12020000</v>
      </c>
      <c r="B146" s="28" t="s">
        <v>34</v>
      </c>
      <c r="C146" s="48"/>
      <c r="D146" s="48"/>
      <c r="E146" s="48">
        <v>38615</v>
      </c>
      <c r="F146" s="59"/>
      <c r="G146" s="52"/>
    </row>
    <row r="147" spans="1:7" ht="18.75">
      <c r="A147" s="35">
        <v>12030000</v>
      </c>
      <c r="B147" s="28" t="s">
        <v>53</v>
      </c>
      <c r="C147" s="48">
        <v>155000</v>
      </c>
      <c r="D147" s="48">
        <v>298719</v>
      </c>
      <c r="E147" s="48">
        <v>738779</v>
      </c>
      <c r="F147" s="59">
        <f>E147/C147*100</f>
        <v>476.63161290322586</v>
      </c>
      <c r="G147" s="52">
        <f>E147/D147*100</f>
        <v>247.31570472584602</v>
      </c>
    </row>
    <row r="148" spans="1:7" ht="72" customHeight="1">
      <c r="A148" s="35">
        <v>18041500</v>
      </c>
      <c r="B148" s="28" t="s">
        <v>54</v>
      </c>
      <c r="C148" s="48">
        <v>221500</v>
      </c>
      <c r="D148" s="48">
        <v>229500</v>
      </c>
      <c r="E148" s="48">
        <v>228868</v>
      </c>
      <c r="F148" s="59">
        <f>E148/C148*100</f>
        <v>103.32641083521446</v>
      </c>
      <c r="G148" s="52">
        <f>E148/D148*100</f>
        <v>99.72461873638345</v>
      </c>
    </row>
    <row r="149" spans="1:7" ht="18.75">
      <c r="A149" s="35">
        <v>18050000</v>
      </c>
      <c r="B149" s="28" t="s">
        <v>13</v>
      </c>
      <c r="C149" s="48">
        <v>2997900</v>
      </c>
      <c r="D149" s="48">
        <v>3630419</v>
      </c>
      <c r="E149" s="48">
        <v>5214207</v>
      </c>
      <c r="F149" s="59">
        <f>E149/C149*100</f>
        <v>173.92865005503853</v>
      </c>
      <c r="G149" s="52">
        <f>E149/D149*100</f>
        <v>143.62548785691126</v>
      </c>
    </row>
    <row r="150" spans="1:7" ht="18.75">
      <c r="A150" s="35">
        <v>19010000</v>
      </c>
      <c r="B150" s="28" t="s">
        <v>55</v>
      </c>
      <c r="C150" s="48">
        <v>783400</v>
      </c>
      <c r="D150" s="48">
        <v>629400</v>
      </c>
      <c r="E150" s="48">
        <v>437765</v>
      </c>
      <c r="F150" s="59">
        <f>E150/C150*100</f>
        <v>55.880137860607604</v>
      </c>
      <c r="G150" s="52">
        <f>E150/D150*100</f>
        <v>69.55274864950746</v>
      </c>
    </row>
    <row r="151" spans="1:7" ht="37.5">
      <c r="A151" s="29">
        <v>21110000</v>
      </c>
      <c r="B151" s="30" t="s">
        <v>35</v>
      </c>
      <c r="C151" s="51">
        <v>120000</v>
      </c>
      <c r="D151" s="51">
        <v>240136</v>
      </c>
      <c r="E151" s="51">
        <v>451842</v>
      </c>
      <c r="F151" s="59">
        <f>E151/C151*100</f>
        <v>376.535</v>
      </c>
      <c r="G151" s="52">
        <f>E151/D151*100</f>
        <v>188.16087550388113</v>
      </c>
    </row>
    <row r="152" spans="1:7" ht="56.25">
      <c r="A152" s="29">
        <v>24062100</v>
      </c>
      <c r="B152" s="30" t="s">
        <v>56</v>
      </c>
      <c r="C152" s="51"/>
      <c r="D152" s="51"/>
      <c r="E152" s="51">
        <v>7047</v>
      </c>
      <c r="F152" s="59"/>
      <c r="G152" s="52"/>
    </row>
    <row r="153" spans="1:7" ht="37.5">
      <c r="A153" s="29">
        <v>24170000</v>
      </c>
      <c r="B153" s="30" t="s">
        <v>189</v>
      </c>
      <c r="C153" s="51"/>
      <c r="D153" s="51"/>
      <c r="E153" s="51">
        <v>1041</v>
      </c>
      <c r="F153" s="59"/>
      <c r="G153" s="52"/>
    </row>
    <row r="154" spans="1:7" ht="18.75">
      <c r="A154" s="29">
        <v>25000000</v>
      </c>
      <c r="B154" s="30" t="s">
        <v>36</v>
      </c>
      <c r="C154" s="51">
        <v>1679529</v>
      </c>
      <c r="D154" s="51">
        <v>1679529</v>
      </c>
      <c r="E154" s="51">
        <v>3523659</v>
      </c>
      <c r="F154" s="59">
        <f aca="true" t="shared" si="8" ref="F154:F160">E154/C154*100</f>
        <v>209.80042619091424</v>
      </c>
      <c r="G154" s="52">
        <f>E154/D154*100</f>
        <v>209.80042619091424</v>
      </c>
    </row>
    <row r="155" spans="1:7" ht="18.75">
      <c r="A155" s="29">
        <v>50110000</v>
      </c>
      <c r="B155" s="30" t="s">
        <v>37</v>
      </c>
      <c r="C155" s="51">
        <v>392200</v>
      </c>
      <c r="D155" s="51">
        <v>1995907</v>
      </c>
      <c r="E155" s="51">
        <v>1956864</v>
      </c>
      <c r="F155" s="59">
        <f t="shared" si="8"/>
        <v>498.9454360020398</v>
      </c>
      <c r="G155" s="52">
        <f>E155/D155*100</f>
        <v>98.04384673233773</v>
      </c>
    </row>
    <row r="156" spans="1:7" ht="37.5">
      <c r="A156" s="40">
        <v>31030000</v>
      </c>
      <c r="B156" s="41" t="s">
        <v>190</v>
      </c>
      <c r="C156" s="66"/>
      <c r="D156" s="66"/>
      <c r="E156" s="66">
        <v>24153</v>
      </c>
      <c r="F156" s="69"/>
      <c r="G156" s="67"/>
    </row>
    <row r="157" spans="1:7" ht="19.5" thickBot="1">
      <c r="A157" s="40">
        <v>33010000</v>
      </c>
      <c r="B157" s="41" t="s">
        <v>38</v>
      </c>
      <c r="C157" s="66">
        <v>1550000</v>
      </c>
      <c r="D157" s="66">
        <v>4748240</v>
      </c>
      <c r="E157" s="66">
        <v>5106309</v>
      </c>
      <c r="F157" s="69">
        <f t="shared" si="8"/>
        <v>329.43929032258063</v>
      </c>
      <c r="G157" s="67">
        <f aca="true" t="shared" si="9" ref="G157:G164">E157/D157*100</f>
        <v>107.5410889087325</v>
      </c>
    </row>
    <row r="158" spans="1:7" ht="19.5" thickBot="1">
      <c r="A158" s="31"/>
      <c r="B158" s="32" t="s">
        <v>39</v>
      </c>
      <c r="C158" s="53">
        <f>SUM(C146:C157)</f>
        <v>7899529</v>
      </c>
      <c r="D158" s="53">
        <f>SUM(D146:D157)</f>
        <v>13451850</v>
      </c>
      <c r="E158" s="53">
        <f>SUM(E146:E157)</f>
        <v>17729149</v>
      </c>
      <c r="F158" s="54">
        <f t="shared" si="8"/>
        <v>224.4329883465204</v>
      </c>
      <c r="G158" s="55">
        <f t="shared" si="9"/>
        <v>131.79710597427118</v>
      </c>
    </row>
    <row r="159" spans="1:7" ht="18.75" customHeight="1" thickBot="1">
      <c r="A159" s="35">
        <v>41030400</v>
      </c>
      <c r="B159" s="28" t="s">
        <v>40</v>
      </c>
      <c r="C159" s="48"/>
      <c r="D159" s="48">
        <v>494277</v>
      </c>
      <c r="E159" s="48">
        <v>494277</v>
      </c>
      <c r="F159" s="64"/>
      <c r="G159" s="55">
        <f t="shared" si="9"/>
        <v>100</v>
      </c>
    </row>
    <row r="160" spans="1:7" ht="65.25" customHeight="1">
      <c r="A160" s="35">
        <v>41034400</v>
      </c>
      <c r="B160" s="30" t="s">
        <v>191</v>
      </c>
      <c r="C160" s="48">
        <v>2183700</v>
      </c>
      <c r="D160" s="48">
        <v>2183700</v>
      </c>
      <c r="E160" s="48">
        <v>1570600</v>
      </c>
      <c r="F160" s="69">
        <f t="shared" si="8"/>
        <v>71.92379905664697</v>
      </c>
      <c r="G160" s="70">
        <f t="shared" si="9"/>
        <v>71.92379905664697</v>
      </c>
    </row>
    <row r="161" spans="1:7" ht="19.5" thickBot="1">
      <c r="A161" s="29">
        <v>41035000</v>
      </c>
      <c r="B161" s="30" t="s">
        <v>2</v>
      </c>
      <c r="C161" s="51"/>
      <c r="D161" s="51">
        <v>1479737</v>
      </c>
      <c r="E161" s="51">
        <v>1176737</v>
      </c>
      <c r="F161" s="59"/>
      <c r="G161" s="65">
        <f t="shared" si="9"/>
        <v>79.52338827778179</v>
      </c>
    </row>
    <row r="162" spans="1:7" ht="19.5" hidden="1" thickBot="1">
      <c r="A162" s="40"/>
      <c r="B162" s="41"/>
      <c r="C162" s="66"/>
      <c r="D162" s="66"/>
      <c r="E162" s="66"/>
      <c r="F162" s="59"/>
      <c r="G162" s="71"/>
    </row>
    <row r="163" spans="1:7" ht="18.75" customHeight="1">
      <c r="A163" s="95" t="s">
        <v>41</v>
      </c>
      <c r="B163" s="96"/>
      <c r="C163" s="72">
        <f>C158+C159+C160+C161</f>
        <v>10083229</v>
      </c>
      <c r="D163" s="72">
        <f>D158+D159+D160+D161</f>
        <v>17609564</v>
      </c>
      <c r="E163" s="72">
        <f>E158+E159+E160+E161</f>
        <v>20970763</v>
      </c>
      <c r="F163" s="73">
        <f>E163/C163*100</f>
        <v>207.97666104776553</v>
      </c>
      <c r="G163" s="74">
        <f t="shared" si="9"/>
        <v>119.08734935174998</v>
      </c>
    </row>
    <row r="164" spans="1:7" ht="19.5" customHeight="1" thickBot="1">
      <c r="A164" s="97" t="s">
        <v>42</v>
      </c>
      <c r="B164" s="98"/>
      <c r="C164" s="75">
        <f>C157+C149+C156+C153</f>
        <v>4547900</v>
      </c>
      <c r="D164" s="75">
        <f>D157+D149</f>
        <v>8378659</v>
      </c>
      <c r="E164" s="75">
        <f>E156+E157+E149+E153</f>
        <v>10345710</v>
      </c>
      <c r="F164" s="76">
        <f>E164/C164*100</f>
        <v>227.48323402009717</v>
      </c>
      <c r="G164" s="77">
        <f t="shared" si="9"/>
        <v>123.47691915854315</v>
      </c>
    </row>
    <row r="165" spans="1:7" ht="19.5" thickBot="1">
      <c r="A165" s="92" t="s">
        <v>161</v>
      </c>
      <c r="B165" s="93"/>
      <c r="C165" s="93"/>
      <c r="D165" s="93"/>
      <c r="E165" s="93"/>
      <c r="F165" s="93"/>
      <c r="G165" s="94"/>
    </row>
    <row r="166" spans="1:7" ht="18.75">
      <c r="A166" s="22" t="s">
        <v>59</v>
      </c>
      <c r="B166" s="12" t="s">
        <v>60</v>
      </c>
      <c r="C166" s="10">
        <f>C167</f>
        <v>105084</v>
      </c>
      <c r="D166" s="10">
        <f>D167</f>
        <v>341174</v>
      </c>
      <c r="E166" s="63">
        <f>E167</f>
        <v>250522</v>
      </c>
      <c r="F166" s="14">
        <f>E166*100/C166</f>
        <v>238.4016596246812</v>
      </c>
      <c r="G166" s="23">
        <f>E166*100/D166</f>
        <v>73.42939379905854</v>
      </c>
    </row>
    <row r="167" spans="1:7" ht="18.75">
      <c r="A167" s="24">
        <v>10116</v>
      </c>
      <c r="B167" s="13" t="s">
        <v>192</v>
      </c>
      <c r="C167" s="46">
        <v>105084</v>
      </c>
      <c r="D167" s="46">
        <v>341174</v>
      </c>
      <c r="E167" s="99">
        <v>250522</v>
      </c>
      <c r="F167" s="15">
        <f>E167*100/C167</f>
        <v>238.4016596246812</v>
      </c>
      <c r="G167" s="25">
        <f aca="true" t="shared" si="10" ref="G167:G209">E167*100/D167</f>
        <v>73.42939379905854</v>
      </c>
    </row>
    <row r="168" spans="1:7" ht="18.75">
      <c r="A168" s="22" t="s">
        <v>63</v>
      </c>
      <c r="B168" s="12" t="s">
        <v>64</v>
      </c>
      <c r="C168" s="10">
        <f>C169+C170+C171+C172</f>
        <v>1837499</v>
      </c>
      <c r="D168" s="10">
        <f>D169+D170+D171+D172</f>
        <v>2096624</v>
      </c>
      <c r="E168" s="63">
        <f>E169+E170+E171+E172</f>
        <v>1911185</v>
      </c>
      <c r="F168" s="14">
        <f aca="true" t="shared" si="11" ref="F168:F173">E168*100/C168</f>
        <v>104.01012463136034</v>
      </c>
      <c r="G168" s="23">
        <f t="shared" si="10"/>
        <v>91.15535260494967</v>
      </c>
    </row>
    <row r="169" spans="1:7" ht="18.75">
      <c r="A169" s="24">
        <v>70101</v>
      </c>
      <c r="B169" s="13" t="s">
        <v>194</v>
      </c>
      <c r="C169" s="46">
        <v>1000170</v>
      </c>
      <c r="D169" s="46">
        <v>823684</v>
      </c>
      <c r="E169" s="99">
        <v>520333</v>
      </c>
      <c r="F169" s="15">
        <f t="shared" si="11"/>
        <v>52.024455842506775</v>
      </c>
      <c r="G169" s="25">
        <f t="shared" si="10"/>
        <v>63.17143467640503</v>
      </c>
    </row>
    <row r="170" spans="1:7" ht="56.25">
      <c r="A170" s="24">
        <v>70201</v>
      </c>
      <c r="B170" s="13" t="s">
        <v>222</v>
      </c>
      <c r="C170" s="46">
        <v>371000</v>
      </c>
      <c r="D170" s="46">
        <v>682748</v>
      </c>
      <c r="E170" s="99">
        <v>1251303</v>
      </c>
      <c r="F170" s="15">
        <f>E170*100/C170</f>
        <v>337.27843665768194</v>
      </c>
      <c r="G170" s="25">
        <f t="shared" si="10"/>
        <v>183.27450245185634</v>
      </c>
    </row>
    <row r="171" spans="1:7" ht="28.5" customHeight="1">
      <c r="A171" s="24">
        <v>70303</v>
      </c>
      <c r="B171" s="13" t="s">
        <v>223</v>
      </c>
      <c r="C171" s="46">
        <v>0</v>
      </c>
      <c r="D171" s="46">
        <v>0</v>
      </c>
      <c r="E171" s="99">
        <v>26709</v>
      </c>
      <c r="F171" s="15"/>
      <c r="G171" s="25"/>
    </row>
    <row r="172" spans="1:7" ht="18.75">
      <c r="A172" s="24">
        <v>70807</v>
      </c>
      <c r="B172" s="13" t="s">
        <v>202</v>
      </c>
      <c r="C172" s="46">
        <v>466329</v>
      </c>
      <c r="D172" s="46">
        <v>590192</v>
      </c>
      <c r="E172" s="99">
        <v>112840</v>
      </c>
      <c r="F172" s="15">
        <f t="shared" si="11"/>
        <v>24.1975086258843</v>
      </c>
      <c r="G172" s="25">
        <f t="shared" si="10"/>
        <v>19.119201886843605</v>
      </c>
    </row>
    <row r="173" spans="1:7" ht="18.75">
      <c r="A173" s="22" t="s">
        <v>65</v>
      </c>
      <c r="B173" s="12" t="s">
        <v>66</v>
      </c>
      <c r="C173" s="10">
        <f>C174+C175</f>
        <v>587500</v>
      </c>
      <c r="D173" s="10">
        <f>D175+D174</f>
        <v>851211</v>
      </c>
      <c r="E173" s="63">
        <f>E174+E175</f>
        <v>1811667</v>
      </c>
      <c r="F173" s="14">
        <f t="shared" si="11"/>
        <v>308.36885106382977</v>
      </c>
      <c r="G173" s="23">
        <f t="shared" si="10"/>
        <v>212.83406816876192</v>
      </c>
    </row>
    <row r="174" spans="1:7" ht="18.75">
      <c r="A174" s="24">
        <v>80101</v>
      </c>
      <c r="B174" s="13" t="s">
        <v>204</v>
      </c>
      <c r="C174" s="46">
        <v>587500</v>
      </c>
      <c r="D174" s="46">
        <v>652778</v>
      </c>
      <c r="E174" s="99">
        <v>1677482</v>
      </c>
      <c r="F174" s="15">
        <f>E174*100/C174</f>
        <v>285.5288510638298</v>
      </c>
      <c r="G174" s="25">
        <f>E174*100/D174</f>
        <v>256.9758784762967</v>
      </c>
    </row>
    <row r="175" spans="1:7" ht="27" customHeight="1">
      <c r="A175" s="24">
        <v>80800</v>
      </c>
      <c r="B175" s="13" t="s">
        <v>224</v>
      </c>
      <c r="C175" s="46">
        <v>0</v>
      </c>
      <c r="D175" s="46">
        <v>198433</v>
      </c>
      <c r="E175" s="99">
        <v>134185</v>
      </c>
      <c r="F175" s="15"/>
      <c r="G175" s="25">
        <f t="shared" si="10"/>
        <v>67.62232088412713</v>
      </c>
    </row>
    <row r="176" spans="1:7" ht="18.75">
      <c r="A176" s="22" t="s">
        <v>67</v>
      </c>
      <c r="B176" s="12" t="s">
        <v>68</v>
      </c>
      <c r="C176" s="10">
        <f>C177+C178+C179</f>
        <v>0</v>
      </c>
      <c r="D176" s="10">
        <f>D177+D178+D179</f>
        <v>35950</v>
      </c>
      <c r="E176" s="63">
        <f>E177+E178+E179</f>
        <v>41909</v>
      </c>
      <c r="F176" s="15"/>
      <c r="G176" s="23">
        <f t="shared" si="10"/>
        <v>116.57579972183588</v>
      </c>
    </row>
    <row r="177" spans="1:7" ht="37.5">
      <c r="A177" s="24">
        <v>91101</v>
      </c>
      <c r="B177" s="13" t="s">
        <v>225</v>
      </c>
      <c r="C177" s="46">
        <v>0</v>
      </c>
      <c r="D177" s="46">
        <v>35950</v>
      </c>
      <c r="E177" s="99">
        <v>35940</v>
      </c>
      <c r="F177" s="15"/>
      <c r="G177" s="23">
        <f t="shared" si="10"/>
        <v>99.97218358831711</v>
      </c>
    </row>
    <row r="178" spans="1:7" ht="37.5">
      <c r="A178" s="24">
        <v>91102</v>
      </c>
      <c r="B178" s="13" t="s">
        <v>226</v>
      </c>
      <c r="C178" s="46">
        <v>0</v>
      </c>
      <c r="D178" s="46">
        <v>0</v>
      </c>
      <c r="E178" s="99">
        <v>1135</v>
      </c>
      <c r="F178" s="15"/>
      <c r="G178" s="23"/>
    </row>
    <row r="179" spans="1:7" ht="44.25" customHeight="1">
      <c r="A179" s="24" t="s">
        <v>124</v>
      </c>
      <c r="B179" s="13" t="s">
        <v>125</v>
      </c>
      <c r="C179" s="46">
        <v>0</v>
      </c>
      <c r="D179" s="46">
        <v>0</v>
      </c>
      <c r="E179" s="99">
        <v>4834</v>
      </c>
      <c r="F179" s="15"/>
      <c r="G179" s="23"/>
    </row>
    <row r="180" spans="1:7" ht="18.75">
      <c r="A180" s="22" t="s">
        <v>134</v>
      </c>
      <c r="B180" s="12" t="s">
        <v>135</v>
      </c>
      <c r="C180" s="10">
        <f>C181</f>
        <v>55000</v>
      </c>
      <c r="D180" s="10">
        <f>D181</f>
        <v>348653</v>
      </c>
      <c r="E180" s="63">
        <f>E181</f>
        <v>36783</v>
      </c>
      <c r="F180" s="14">
        <f aca="true" t="shared" si="12" ref="F180:F205">E180*100/C180</f>
        <v>66.87818181818182</v>
      </c>
      <c r="G180" s="23">
        <f t="shared" si="10"/>
        <v>10.550031119766645</v>
      </c>
    </row>
    <row r="181" spans="1:7" ht="18.75">
      <c r="A181" s="24">
        <v>100203</v>
      </c>
      <c r="B181" s="13" t="s">
        <v>227</v>
      </c>
      <c r="C181" s="46">
        <v>55000</v>
      </c>
      <c r="D181" s="46">
        <v>348653</v>
      </c>
      <c r="E181" s="99">
        <v>36783</v>
      </c>
      <c r="F181" s="15">
        <f t="shared" si="12"/>
        <v>66.87818181818182</v>
      </c>
      <c r="G181" s="25">
        <f t="shared" si="10"/>
        <v>10.550031119766645</v>
      </c>
    </row>
    <row r="182" spans="1:7" ht="18.75">
      <c r="A182" s="22" t="s">
        <v>136</v>
      </c>
      <c r="B182" s="12" t="s">
        <v>137</v>
      </c>
      <c r="C182" s="10">
        <f>C183+C184+C185+C186+C187</f>
        <v>1261843</v>
      </c>
      <c r="D182" s="10">
        <f>D183+D184+D185+D186+D187</f>
        <v>1973386</v>
      </c>
      <c r="E182" s="63">
        <f>E183+E184+E185+E186+E187</f>
        <v>1025880</v>
      </c>
      <c r="F182" s="14">
        <f t="shared" si="12"/>
        <v>81.30013004787442</v>
      </c>
      <c r="G182" s="23">
        <f t="shared" si="10"/>
        <v>51.98577470398594</v>
      </c>
    </row>
    <row r="183" spans="1:7" ht="18.75">
      <c r="A183" s="24">
        <v>110201</v>
      </c>
      <c r="B183" s="13" t="s">
        <v>208</v>
      </c>
      <c r="C183" s="46">
        <v>224500</v>
      </c>
      <c r="D183" s="46">
        <v>364500</v>
      </c>
      <c r="E183" s="99">
        <v>130676</v>
      </c>
      <c r="F183" s="15">
        <f t="shared" si="12"/>
        <v>58.2075723830735</v>
      </c>
      <c r="G183" s="25">
        <f t="shared" si="10"/>
        <v>35.850754458161866</v>
      </c>
    </row>
    <row r="184" spans="1:7" ht="18.75">
      <c r="A184" s="24">
        <v>110202</v>
      </c>
      <c r="B184" s="13" t="s">
        <v>209</v>
      </c>
      <c r="C184" s="46">
        <v>212400</v>
      </c>
      <c r="D184" s="46">
        <v>464848</v>
      </c>
      <c r="E184" s="99">
        <v>263688</v>
      </c>
      <c r="F184" s="15">
        <f t="shared" si="12"/>
        <v>124.14689265536722</v>
      </c>
      <c r="G184" s="25">
        <f t="shared" si="10"/>
        <v>56.725639348776376</v>
      </c>
    </row>
    <row r="185" spans="1:7" ht="37.5">
      <c r="A185" s="24">
        <v>110204</v>
      </c>
      <c r="B185" s="13" t="s">
        <v>228</v>
      </c>
      <c r="C185" s="46">
        <v>706103</v>
      </c>
      <c r="D185" s="46">
        <v>835198</v>
      </c>
      <c r="E185" s="99">
        <v>492240</v>
      </c>
      <c r="F185" s="15">
        <f t="shared" si="12"/>
        <v>69.71220912529759</v>
      </c>
      <c r="G185" s="25">
        <f t="shared" si="10"/>
        <v>58.93692274167323</v>
      </c>
    </row>
    <row r="186" spans="1:7" ht="18.75">
      <c r="A186" s="24">
        <v>110205</v>
      </c>
      <c r="B186" s="13" t="s">
        <v>234</v>
      </c>
      <c r="C186" s="46">
        <v>111840</v>
      </c>
      <c r="D186" s="46">
        <v>301840</v>
      </c>
      <c r="E186" s="99">
        <v>132276</v>
      </c>
      <c r="F186" s="15">
        <f t="shared" si="12"/>
        <v>118.2725321888412</v>
      </c>
      <c r="G186" s="25">
        <f t="shared" si="10"/>
        <v>43.8232175987278</v>
      </c>
    </row>
    <row r="187" spans="1:7" ht="18.75">
      <c r="A187" s="24">
        <v>110502</v>
      </c>
      <c r="B187" s="13" t="s">
        <v>212</v>
      </c>
      <c r="C187" s="46">
        <v>7000</v>
      </c>
      <c r="D187" s="46">
        <v>7000</v>
      </c>
      <c r="E187" s="99">
        <v>7000</v>
      </c>
      <c r="F187" s="15">
        <f t="shared" si="12"/>
        <v>100</v>
      </c>
      <c r="G187" s="25">
        <f t="shared" si="10"/>
        <v>100</v>
      </c>
    </row>
    <row r="188" spans="1:7" ht="18.75" customHeight="1" hidden="1">
      <c r="A188" s="22" t="s">
        <v>138</v>
      </c>
      <c r="B188" s="12" t="s">
        <v>139</v>
      </c>
      <c r="C188" s="10"/>
      <c r="D188" s="10"/>
      <c r="E188" s="63"/>
      <c r="F188" s="15"/>
      <c r="G188" s="25"/>
    </row>
    <row r="189" spans="1:7" ht="18.75">
      <c r="A189" s="22" t="s">
        <v>140</v>
      </c>
      <c r="B189" s="12" t="s">
        <v>141</v>
      </c>
      <c r="C189" s="10">
        <f>C190+C191</f>
        <v>4741711</v>
      </c>
      <c r="D189" s="10">
        <f>D190+D191</f>
        <v>12791141</v>
      </c>
      <c r="E189" s="63">
        <f>E190+E191</f>
        <v>4803805</v>
      </c>
      <c r="F189" s="14">
        <f t="shared" si="12"/>
        <v>101.30952729932297</v>
      </c>
      <c r="G189" s="23">
        <f t="shared" si="10"/>
        <v>37.55571922786247</v>
      </c>
    </row>
    <row r="190" spans="1:7" ht="18.75">
      <c r="A190" s="24" t="s">
        <v>162</v>
      </c>
      <c r="B190" s="13" t="s">
        <v>163</v>
      </c>
      <c r="C190" s="46">
        <v>4741711</v>
      </c>
      <c r="D190" s="46">
        <v>11791190</v>
      </c>
      <c r="E190" s="99">
        <v>4268917</v>
      </c>
      <c r="F190" s="15">
        <f t="shared" si="12"/>
        <v>90.02904225921824</v>
      </c>
      <c r="G190" s="25">
        <f t="shared" si="10"/>
        <v>36.20429320535077</v>
      </c>
    </row>
    <row r="191" spans="1:7" ht="27.75" customHeight="1">
      <c r="A191" s="24">
        <v>150202</v>
      </c>
      <c r="B191" s="13" t="s">
        <v>143</v>
      </c>
      <c r="C191" s="46">
        <v>0</v>
      </c>
      <c r="D191" s="46">
        <v>999951</v>
      </c>
      <c r="E191" s="99">
        <v>534888</v>
      </c>
      <c r="F191" s="15"/>
      <c r="G191" s="25">
        <f t="shared" si="10"/>
        <v>53.4914210796329</v>
      </c>
    </row>
    <row r="192" spans="1:7" ht="37.5">
      <c r="A192" s="22" t="s">
        <v>164</v>
      </c>
      <c r="B192" s="12" t="s">
        <v>165</v>
      </c>
      <c r="C192" s="10">
        <f>C193+C194</f>
        <v>120000</v>
      </c>
      <c r="D192" s="10">
        <f>D193+D194</f>
        <v>435242</v>
      </c>
      <c r="E192" s="63">
        <f>E193+E194</f>
        <v>231808</v>
      </c>
      <c r="F192" s="14">
        <f t="shared" si="12"/>
        <v>193.17333333333335</v>
      </c>
      <c r="G192" s="23">
        <f t="shared" si="10"/>
        <v>53.259565942625024</v>
      </c>
    </row>
    <row r="193" spans="1:7" ht="18.75">
      <c r="A193" s="24">
        <v>160101</v>
      </c>
      <c r="B193" s="13" t="s">
        <v>217</v>
      </c>
      <c r="C193" s="46">
        <v>96000</v>
      </c>
      <c r="D193" s="46">
        <v>389988</v>
      </c>
      <c r="E193" s="99">
        <v>190678</v>
      </c>
      <c r="F193" s="15">
        <f t="shared" si="12"/>
        <v>198.62291666666667</v>
      </c>
      <c r="G193" s="25">
        <f t="shared" si="10"/>
        <v>48.893299281003515</v>
      </c>
    </row>
    <row r="194" spans="1:7" ht="36.75" customHeight="1">
      <c r="A194" s="24" t="s">
        <v>166</v>
      </c>
      <c r="B194" s="13" t="s">
        <v>167</v>
      </c>
      <c r="C194" s="46">
        <v>24000</v>
      </c>
      <c r="D194" s="46">
        <v>45254</v>
      </c>
      <c r="E194" s="99">
        <v>41130</v>
      </c>
      <c r="F194" s="15">
        <f t="shared" si="12"/>
        <v>171.375</v>
      </c>
      <c r="G194" s="25">
        <f t="shared" si="10"/>
        <v>90.88699341494674</v>
      </c>
    </row>
    <row r="195" spans="1:7" ht="42" customHeight="1">
      <c r="A195" s="22" t="s">
        <v>144</v>
      </c>
      <c r="B195" s="12" t="s">
        <v>145</v>
      </c>
      <c r="C195" s="10">
        <f>C196</f>
        <v>2560200</v>
      </c>
      <c r="D195" s="10">
        <f>D196</f>
        <v>3076390</v>
      </c>
      <c r="E195" s="63">
        <f>E196</f>
        <v>952161</v>
      </c>
      <c r="F195" s="14">
        <f t="shared" si="12"/>
        <v>37.19088352472463</v>
      </c>
      <c r="G195" s="23">
        <f t="shared" si="10"/>
        <v>30.950594690530135</v>
      </c>
    </row>
    <row r="196" spans="1:7" ht="57.75" customHeight="1">
      <c r="A196" s="24" t="s">
        <v>168</v>
      </c>
      <c r="B196" s="13" t="s">
        <v>169</v>
      </c>
      <c r="C196" s="46">
        <v>2560200</v>
      </c>
      <c r="D196" s="46">
        <v>3076390</v>
      </c>
      <c r="E196" s="99">
        <v>952161</v>
      </c>
      <c r="F196" s="15">
        <f t="shared" si="12"/>
        <v>37.19088352472463</v>
      </c>
      <c r="G196" s="25">
        <f t="shared" si="10"/>
        <v>30.950594690530135</v>
      </c>
    </row>
    <row r="197" spans="1:7" ht="24" customHeight="1">
      <c r="A197" s="22" t="s">
        <v>150</v>
      </c>
      <c r="B197" s="12" t="s">
        <v>151</v>
      </c>
      <c r="C197" s="10">
        <f>C198+C199</f>
        <v>50000</v>
      </c>
      <c r="D197" s="10">
        <f>D198+D199</f>
        <v>578851</v>
      </c>
      <c r="E197" s="63">
        <f>E198+E199</f>
        <v>241976.03999999998</v>
      </c>
      <c r="F197" s="14">
        <f t="shared" si="12"/>
        <v>483.9520799999999</v>
      </c>
      <c r="G197" s="23">
        <f t="shared" si="10"/>
        <v>41.80281972390131</v>
      </c>
    </row>
    <row r="198" spans="1:7" ht="18.75">
      <c r="A198" s="24">
        <v>180107</v>
      </c>
      <c r="B198" s="13" t="s">
        <v>229</v>
      </c>
      <c r="C198" s="46">
        <v>0</v>
      </c>
      <c r="D198" s="46">
        <v>100000</v>
      </c>
      <c r="E198" s="99">
        <v>98816.04</v>
      </c>
      <c r="F198" s="14"/>
      <c r="G198" s="25">
        <f t="shared" si="10"/>
        <v>98.81604</v>
      </c>
    </row>
    <row r="199" spans="1:7" ht="63" customHeight="1">
      <c r="A199" s="24" t="s">
        <v>170</v>
      </c>
      <c r="B199" s="13" t="s">
        <v>171</v>
      </c>
      <c r="C199" s="46">
        <v>50000</v>
      </c>
      <c r="D199" s="46">
        <v>478851</v>
      </c>
      <c r="E199" s="99">
        <v>143160</v>
      </c>
      <c r="F199" s="15">
        <f t="shared" si="12"/>
        <v>286.32</v>
      </c>
      <c r="G199" s="25">
        <f t="shared" si="10"/>
        <v>29.896564902234726</v>
      </c>
    </row>
    <row r="200" spans="1:7" ht="18.75">
      <c r="A200" s="22" t="s">
        <v>172</v>
      </c>
      <c r="B200" s="12" t="s">
        <v>37</v>
      </c>
      <c r="C200" s="10">
        <f>C201+C202+C203+C205</f>
        <v>1175600</v>
      </c>
      <c r="D200" s="10">
        <f>D201+D202+D203+D204+D205</f>
        <v>3161497</v>
      </c>
      <c r="E200" s="63">
        <f>E201+E202+E203+E204+E205</f>
        <v>1087718.29</v>
      </c>
      <c r="F200" s="14">
        <f t="shared" si="12"/>
        <v>92.52452279686969</v>
      </c>
      <c r="G200" s="23">
        <f t="shared" si="10"/>
        <v>34.40516597042477</v>
      </c>
    </row>
    <row r="201" spans="1:7" ht="28.5" customHeight="1">
      <c r="A201" s="24" t="s">
        <v>173</v>
      </c>
      <c r="B201" s="13" t="s">
        <v>174</v>
      </c>
      <c r="C201" s="46">
        <v>783400</v>
      </c>
      <c r="D201" s="46">
        <v>640470</v>
      </c>
      <c r="E201" s="99">
        <v>15176</v>
      </c>
      <c r="F201" s="15">
        <f t="shared" si="12"/>
        <v>1.9371968343119734</v>
      </c>
      <c r="G201" s="25">
        <f t="shared" si="10"/>
        <v>2.3695098911736694</v>
      </c>
    </row>
    <row r="202" spans="1:7" ht="18.75">
      <c r="A202" s="24">
        <v>240602</v>
      </c>
      <c r="B202" s="13" t="s">
        <v>230</v>
      </c>
      <c r="C202" s="46">
        <v>0</v>
      </c>
      <c r="D202" s="46">
        <v>109600</v>
      </c>
      <c r="E202" s="99">
        <v>109600</v>
      </c>
      <c r="F202" s="14"/>
      <c r="G202" s="25">
        <f t="shared" si="10"/>
        <v>100</v>
      </c>
    </row>
    <row r="203" spans="1:7" ht="37.5">
      <c r="A203" s="24">
        <v>240603</v>
      </c>
      <c r="B203" s="13" t="s">
        <v>231</v>
      </c>
      <c r="C203" s="46">
        <v>0</v>
      </c>
      <c r="D203" s="46">
        <v>142335</v>
      </c>
      <c r="E203" s="99">
        <v>84483.31</v>
      </c>
      <c r="F203" s="14"/>
      <c r="G203" s="25">
        <f t="shared" si="10"/>
        <v>59.35526047704359</v>
      </c>
    </row>
    <row r="204" spans="1:7" ht="18.75">
      <c r="A204" s="24">
        <v>240605</v>
      </c>
      <c r="B204" s="13" t="s">
        <v>235</v>
      </c>
      <c r="C204" s="46"/>
      <c r="D204" s="46">
        <v>60000</v>
      </c>
      <c r="E204" s="99"/>
      <c r="F204" s="14"/>
      <c r="G204" s="25"/>
    </row>
    <row r="205" spans="1:7" ht="55.5" customHeight="1">
      <c r="A205" s="24" t="s">
        <v>175</v>
      </c>
      <c r="B205" s="13" t="s">
        <v>176</v>
      </c>
      <c r="C205" s="46">
        <v>392200</v>
      </c>
      <c r="D205" s="46">
        <v>2209092</v>
      </c>
      <c r="E205" s="99">
        <v>878458.98</v>
      </c>
      <c r="F205" s="15">
        <f t="shared" si="12"/>
        <v>223.98240183579807</v>
      </c>
      <c r="G205" s="25">
        <f t="shared" si="10"/>
        <v>39.76561320216632</v>
      </c>
    </row>
    <row r="206" spans="1:7" ht="25.5" customHeight="1">
      <c r="A206" s="22" t="s">
        <v>154</v>
      </c>
      <c r="B206" s="12" t="s">
        <v>155</v>
      </c>
      <c r="C206" s="10">
        <f>C207</f>
        <v>0</v>
      </c>
      <c r="D206" s="10">
        <f>D207+D208+D209</f>
        <v>2055014</v>
      </c>
      <c r="E206" s="63">
        <f>E207+E208+E209</f>
        <v>1518558.12</v>
      </c>
      <c r="F206" s="15"/>
      <c r="G206" s="23">
        <f t="shared" si="10"/>
        <v>73.89526884001764</v>
      </c>
    </row>
    <row r="207" spans="1:7" ht="18.75">
      <c r="A207" s="78">
        <v>250404</v>
      </c>
      <c r="B207" s="13" t="s">
        <v>159</v>
      </c>
      <c r="C207" s="46">
        <v>0</v>
      </c>
      <c r="D207" s="46">
        <v>415000</v>
      </c>
      <c r="E207" s="99">
        <v>43544.12</v>
      </c>
      <c r="F207" s="15"/>
      <c r="G207" s="15">
        <f t="shared" si="10"/>
        <v>10.492559036144579</v>
      </c>
    </row>
    <row r="208" spans="1:7" ht="37.5">
      <c r="A208" s="24" t="s">
        <v>244</v>
      </c>
      <c r="B208" s="13" t="s">
        <v>245</v>
      </c>
      <c r="C208" s="46">
        <v>0</v>
      </c>
      <c r="D208" s="46">
        <v>594277</v>
      </c>
      <c r="E208" s="99">
        <v>594277</v>
      </c>
      <c r="F208" s="15"/>
      <c r="G208" s="25">
        <f t="shared" si="10"/>
        <v>100</v>
      </c>
    </row>
    <row r="209" spans="1:7" ht="19.5" thickBot="1">
      <c r="A209" s="24" t="s">
        <v>243</v>
      </c>
      <c r="B209" s="13" t="s">
        <v>2</v>
      </c>
      <c r="C209" s="46">
        <v>0</v>
      </c>
      <c r="D209" s="46">
        <v>1045737</v>
      </c>
      <c r="E209" s="46">
        <v>880737</v>
      </c>
      <c r="F209" s="15"/>
      <c r="G209" s="25">
        <f t="shared" si="10"/>
        <v>84.22165420177349</v>
      </c>
    </row>
    <row r="210" spans="1:7" ht="19.5" thickBot="1">
      <c r="A210" s="17" t="s">
        <v>3</v>
      </c>
      <c r="B210" s="18" t="s">
        <v>160</v>
      </c>
      <c r="C210" s="8">
        <f>C206+C200+C197+C195+C192+C189+C182+C180+C173+C168+C166+C176</f>
        <v>12494437</v>
      </c>
      <c r="D210" s="8">
        <f>D206+D200+D197+D195+D192+D189+D182+D180+D173+D168+D166+D176</f>
        <v>27745133</v>
      </c>
      <c r="E210" s="8">
        <f>E206+E200+E197+E195+E192+E189+E182+E180+E173+E168+E166+E176</f>
        <v>13913972.45</v>
      </c>
      <c r="F210" s="19">
        <f>E210*100/C210</f>
        <v>111.36133985068714</v>
      </c>
      <c r="G210" s="20">
        <f>E210*100/D210</f>
        <v>50.14923680488394</v>
      </c>
    </row>
  </sheetData>
  <mergeCells count="14">
    <mergeCell ref="A165:G165"/>
    <mergeCell ref="A145:G145"/>
    <mergeCell ref="A163:B163"/>
    <mergeCell ref="A164:B164"/>
    <mergeCell ref="A50:G50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cmp05</cp:lastModifiedBy>
  <cp:lastPrinted>2012-11-07T10:53:53Z</cp:lastPrinted>
  <dcterms:created xsi:type="dcterms:W3CDTF">2010-07-22T07:47:55Z</dcterms:created>
  <dcterms:modified xsi:type="dcterms:W3CDTF">2012-11-07T10:55:36Z</dcterms:modified>
  <cp:category/>
  <cp:version/>
  <cp:contentType/>
  <cp:contentStatus/>
</cp:coreProperties>
</file>